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index" sheetId="56" state="visible" r:id="rId56"/>
    <sheet name="n_deaths_trend" sheetId="1" state="visible" r:id="rId1"/>
    <sheet name="n_top10_deaths_5yr" sheetId="2" state="visible" r:id="rId2"/>
    <sheet name="n_top10_deaths_1yr" sheetId="3" state="visible" r:id="rId3"/>
    <sheet name="n_top10_ypll_5yr" sheetId="4" state="visible" r:id="rId4"/>
    <sheet name="n_top10_ypll_1yr" sheetId="5" state="visible" r:id="rId5"/>
    <sheet name="r_ypll_trend" sheetId="6" state="visible" r:id="rId6"/>
    <sheet name="n_pop_trend" sheetId="7" state="visible" r:id="rId7"/>
    <sheet name="p_poverty_trend" sheetId="8" state="visible" r:id="rId8"/>
    <sheet name="p_child_poverty_trend" sheetId="9" state="visible" r:id="rId9"/>
    <sheet name="p_unemployment_trend" sheetId="10" state="visible" r:id="rId10"/>
    <sheet name="r_imr_trend" sheetId="11" state="visible" r:id="rId11"/>
    <sheet name="r_ppor_trend" sheetId="12" state="visible" r:id="rId12"/>
    <sheet name="p_premature_trend" sheetId="13" state="visible" r:id="rId13"/>
    <sheet name="p_lbw_trend" sheetId="14" state="visible" r:id="rId14"/>
    <sheet name="p_repeat_preg_trend" sheetId="15" state="visible" r:id="rId15"/>
    <sheet name="p_breastfed_trend" sheetId="16" state="visible" r:id="rId16"/>
    <sheet name="p_birth_interval_trend" sheetId="17" state="visible" r:id="rId17"/>
    <sheet name="p_obese_brfss_trend" sheetId="18" state="visible" r:id="rId18"/>
    <sheet name="r_obesity_hosp_trend" sheetId="19" state="visible" r:id="rId19"/>
    <sheet name="p_diabetes_brfss_trend" sheetId="20" state="visible" r:id="rId20"/>
    <sheet name="r_diabetes_deaths_trend" sheetId="21" state="visible" r:id="rId21"/>
    <sheet name="r_alzheimer_deaths_trend" sheetId="22" state="visible" r:id="rId22"/>
    <sheet name="r_stroke_deaths_trend" sheetId="23" state="visible" r:id="rId23"/>
    <sheet name="r_cardio_deaths_trend" sheetId="24" state="visible" r:id="rId24"/>
    <sheet name="r_cancer_deaths_trend" sheetId="25" state="visible" r:id="rId25"/>
    <sheet name="r_lung_cancer_deaths_trend" sheetId="26" state="visible" r:id="rId26"/>
    <sheet name="p_smoke_trend" sheetId="27" state="visible" r:id="rId27"/>
    <sheet name="r_prostate_cancer_deaths_trend" sheetId="28" state="visible" r:id="rId28"/>
    <sheet name="r_breast_cancer_deaths_trend" sheetId="29" state="visible" r:id="rId29"/>
    <sheet name="p_mammogram_trend" sheetId="30" state="visible" r:id="rId30"/>
    <sheet name="r_colon_cancer_deaths_trend" sheetId="31" state="visible" r:id="rId31"/>
    <sheet name="r_cervical_cancer_deaths_trend" sheetId="32" state="visible" r:id="rId32"/>
    <sheet name="p_pap_test_trend" sheetId="33" state="visible" r:id="rId33"/>
    <sheet name="r_pneumonia_deaths_trend" sheetId="34" state="visible" r:id="rId34"/>
    <sheet name="p_pneumo_vac_trend" sheetId="35" state="visible" r:id="rId35"/>
    <sheet name="r_influenza_hosp_trend" sheetId="36" state="visible" r:id="rId36"/>
    <sheet name="r_influenza_deaths_trend" sheetId="37" state="visible" r:id="rId37"/>
    <sheet name="p_influenza_vac_trend" sheetId="38" state="visible" r:id="rId38"/>
    <sheet name="r_asthma_deaths_trend" sheetId="39" state="visible" r:id="rId39"/>
    <sheet name="r_asthma_er_trend" sheetId="40" state="visible" r:id="rId40"/>
    <sheet name="n_asthma_age_er_trend" sheetId="41" state="visible" r:id="rId41"/>
    <sheet name="n_drugOD_deaths_trend" sheetId="42" state="visible" r:id="rId42"/>
    <sheet name="r_drugOD_deaths_trend" sheetId="43" state="visible" r:id="rId43"/>
    <sheet name="n_drugOD_suicide_deaths_trend" sheetId="44" state="visible" r:id="rId44"/>
    <sheet name="r_suicide_deaths_trend" sheetId="45" state="visible" r:id="rId45"/>
    <sheet name="r_mvc_deaths_trend" sheetId="46" state="visible" r:id="rId46"/>
    <sheet name="r_homicide_deaths_trend" sheetId="47" state="visible" r:id="rId47"/>
    <sheet name="r_congenital_syph_trend" sheetId="48" state="visible" r:id="rId48"/>
    <sheet name="r_syph_trend" sheetId="49" state="visible" r:id="rId49"/>
    <sheet name="r_gonorrhea_trend" sheetId="50" state="visible" r:id="rId50"/>
    <sheet name="r_chlamydia_trend" sheetId="51" state="visible" r:id="rId51"/>
    <sheet name="r_hiv_trend" sheetId="52" state="visible" r:id="rId52"/>
    <sheet name="p_7dose_vac_trend" sheetId="53" state="visible" r:id="rId53"/>
    <sheet name="p_selfpay_hosp_trend" sheetId="54" state="visible" r:id="rId54"/>
    <sheet name="p_acsc_trend" sheetId="55" state="visible" r:id="rId5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5">
    <numFmt numFmtId="165" formatCode="#,##0"/>
    <numFmt numFmtId="166" formatCode="#,##0"/>
    <numFmt numFmtId="167" formatCode="#,##0"/>
    <numFmt numFmtId="168" formatCode="#,##0.0"/>
    <numFmt numFmtId="169" formatCode="#,##0.0"/>
    <numFmt numFmtId="170" formatCode="#,##0.0"/>
    <numFmt numFmtId="171" formatCode="#,##0"/>
    <numFmt numFmtId="172" formatCode="###.0\%"/>
    <numFmt numFmtId="173" formatCode="###.0\%"/>
    <numFmt numFmtId="174" formatCode="###.0\%"/>
    <numFmt numFmtId="175" formatCode="#,##0.0"/>
    <numFmt numFmtId="176" formatCode="#,##0.0"/>
    <numFmt numFmtId="177" formatCode="###.0\%"/>
    <numFmt numFmtId="178" formatCode="###.0\%"/>
    <numFmt numFmtId="179" formatCode="###.0\%"/>
    <numFmt numFmtId="180" formatCode="###.0\%"/>
    <numFmt numFmtId="181" formatCode="###.0\%"/>
    <numFmt numFmtId="182" formatCode="###.0\%"/>
    <numFmt numFmtId="183" formatCode="#,##0.0"/>
    <numFmt numFmtId="184" formatCode="###.0\%"/>
    <numFmt numFmtId="185" formatCode="#,##0.0"/>
    <numFmt numFmtId="186" formatCode="#,##0.0"/>
    <numFmt numFmtId="187" formatCode="#,##0.0"/>
    <numFmt numFmtId="188" formatCode="#,##0.0"/>
    <numFmt numFmtId="189" formatCode="#,##0.0"/>
    <numFmt numFmtId="190" formatCode="#,##0.0"/>
    <numFmt numFmtId="191" formatCode="###.0\%"/>
    <numFmt numFmtId="192" formatCode="#,##0.0"/>
    <numFmt numFmtId="193" formatCode="#,##0.0"/>
    <numFmt numFmtId="194" formatCode="###.0\%"/>
    <numFmt numFmtId="195" formatCode="#,##0.0"/>
    <numFmt numFmtId="196" formatCode="#,##0.0"/>
    <numFmt numFmtId="197" formatCode="###.0\%"/>
    <numFmt numFmtId="198" formatCode="#,##0.0"/>
    <numFmt numFmtId="199" formatCode="###.0\%"/>
    <numFmt numFmtId="200" formatCode="#,##0.0"/>
    <numFmt numFmtId="201" formatCode="#,##0.0"/>
    <numFmt numFmtId="202" formatCode="###.0\%"/>
    <numFmt numFmtId="203" formatCode="#,##0.0"/>
    <numFmt numFmtId="204" formatCode="#,##0.0"/>
    <numFmt numFmtId="205" formatCode="#,##0"/>
    <numFmt numFmtId="206" formatCode="#,##0"/>
    <numFmt numFmtId="207" formatCode="#,##0.0"/>
    <numFmt numFmtId="208" formatCode="#,##0"/>
    <numFmt numFmtId="209" formatCode="#,##0.0"/>
    <numFmt numFmtId="210" formatCode="#,##0.0"/>
    <numFmt numFmtId="211" formatCode="#,##0.0"/>
    <numFmt numFmtId="212" formatCode="#,##0.0"/>
    <numFmt numFmtId="213" formatCode="#,##0.0"/>
    <numFmt numFmtId="214" formatCode="#,##0.0"/>
    <numFmt numFmtId="215" formatCode="#,##0.0"/>
    <numFmt numFmtId="216" formatCode="#,##0.0"/>
    <numFmt numFmtId="217" formatCode="###.0\%"/>
    <numFmt numFmtId="218" formatCode="###.0\%"/>
    <numFmt numFmtId="219" formatCode="###.0\%"/>
  </numFmts>
  <fonts count="2">
    <font>
      <sz val="11"/>
      <color theme="1"/>
      <name val="Aptos Narrow"/>
      <family val="2"/>
      <scheme val="minor"/>
    </font>
    <font>
      <color theme="10"/>
      <name val="Aptos Narrow"/>
      <sz val="11"/>
      <u val="singl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applyFont="1" borderId="0" fillId="0" fontId="1" numFmtId="0" xfId="0"/>
    <xf borderId="0" fillId="0" fontId="0" numFmtId="0" xfId="0">
      <alignment horizontal="right"/>
    </xf>
    <xf applyFont="1" borderId="0" fillId="0" fontId="1" numFmtId="0" xfId="0">
      <alignment horizontal="right"/>
    </xf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  <xf applyNumberFormat="1" borderId="0" fillId="0" fontId="0" numFmtId="175" xfId="0"/>
    <xf applyNumberFormat="1" borderId="0" fillId="0" fontId="0" numFmtId="176" xfId="0"/>
    <xf applyNumberFormat="1" borderId="0" fillId="0" fontId="0" numFmtId="177" xfId="0"/>
    <xf applyNumberFormat="1" borderId="0" fillId="0" fontId="0" numFmtId="178" xfId="0"/>
    <xf applyNumberFormat="1" borderId="0" fillId="0" fontId="0" numFmtId="179" xfId="0"/>
    <xf applyNumberFormat="1" borderId="0" fillId="0" fontId="0" numFmtId="180" xfId="0"/>
    <xf applyNumberFormat="1" borderId="0" fillId="0" fontId="0" numFmtId="181" xfId="0"/>
    <xf applyNumberFormat="1" borderId="0" fillId="0" fontId="0" numFmtId="182" xfId="0"/>
    <xf applyNumberFormat="1" borderId="0" fillId="0" fontId="0" numFmtId="183" xfId="0"/>
    <xf applyNumberFormat="1" borderId="0" fillId="0" fontId="0" numFmtId="184" xfId="0"/>
    <xf applyNumberFormat="1" borderId="0" fillId="0" fontId="0" numFmtId="185" xfId="0"/>
    <xf applyNumberFormat="1" borderId="0" fillId="0" fontId="0" numFmtId="186" xfId="0"/>
    <xf applyNumberFormat="1" borderId="0" fillId="0" fontId="0" numFmtId="187" xfId="0"/>
    <xf applyNumberFormat="1" borderId="0" fillId="0" fontId="0" numFmtId="188" xfId="0"/>
    <xf applyNumberFormat="1" borderId="0" fillId="0" fontId="0" numFmtId="189" xfId="0"/>
    <xf applyNumberFormat="1" borderId="0" fillId="0" fontId="0" numFmtId="190" xfId="0"/>
    <xf applyNumberFormat="1" borderId="0" fillId="0" fontId="0" numFmtId="191" xfId="0"/>
    <xf applyNumberFormat="1" borderId="0" fillId="0" fontId="0" numFmtId="192" xfId="0"/>
    <xf applyNumberFormat="1" borderId="0" fillId="0" fontId="0" numFmtId="193" xfId="0"/>
    <xf applyNumberFormat="1" borderId="0" fillId="0" fontId="0" numFmtId="194" xfId="0"/>
    <xf applyNumberFormat="1" borderId="0" fillId="0" fontId="0" numFmtId="195" xfId="0"/>
    <xf applyNumberFormat="1" borderId="0" fillId="0" fontId="0" numFmtId="196" xfId="0"/>
    <xf applyNumberFormat="1" borderId="0" fillId="0" fontId="0" numFmtId="197" xfId="0"/>
    <xf applyNumberFormat="1" borderId="0" fillId="0" fontId="0" numFmtId="198" xfId="0"/>
    <xf applyNumberFormat="1" borderId="0" fillId="0" fontId="0" numFmtId="199" xfId="0"/>
    <xf applyNumberFormat="1" borderId="0" fillId="0" fontId="0" numFmtId="200" xfId="0"/>
    <xf applyNumberFormat="1" borderId="0" fillId="0" fontId="0" numFmtId="201" xfId="0"/>
    <xf applyNumberFormat="1" borderId="0" fillId="0" fontId="0" numFmtId="202" xfId="0"/>
    <xf applyNumberFormat="1" borderId="0" fillId="0" fontId="0" numFmtId="203" xfId="0"/>
    <xf applyNumberFormat="1" borderId="0" fillId="0" fontId="0" numFmtId="204" xfId="0"/>
    <xf applyNumberFormat="1" borderId="0" fillId="0" fontId="0" numFmtId="205" xfId="0"/>
    <xf applyNumberFormat="1" borderId="0" fillId="0" fontId="0" numFmtId="206" xfId="0"/>
    <xf applyNumberFormat="1" borderId="0" fillId="0" fontId="0" numFmtId="207" xfId="0"/>
    <xf applyNumberFormat="1" borderId="0" fillId="0" fontId="0" numFmtId="208" xfId="0"/>
    <xf applyNumberFormat="1" borderId="0" fillId="0" fontId="0" numFmtId="209" xfId="0"/>
    <xf applyNumberFormat="1" borderId="0" fillId="0" fontId="0" numFmtId="210" xfId="0"/>
    <xf applyNumberFormat="1" borderId="0" fillId="0" fontId="0" numFmtId="211" xfId="0"/>
    <xf applyNumberFormat="1" borderId="0" fillId="0" fontId="0" numFmtId="212" xfId="0"/>
    <xf applyNumberFormat="1" borderId="0" fillId="0" fontId="0" numFmtId="213" xfId="0"/>
    <xf applyNumberFormat="1" borderId="0" fillId="0" fontId="0" numFmtId="214" xfId="0"/>
    <xf applyNumberFormat="1" borderId="0" fillId="0" fontId="0" numFmtId="215" xfId="0"/>
    <xf applyNumberFormat="1" borderId="0" fillId="0" fontId="0" numFmtId="216" xfId="0"/>
    <xf applyNumberFormat="1" borderId="0" fillId="0" fontId="0" numFmtId="217" xfId="0"/>
    <xf applyNumberFormat="1" borderId="0" fillId="0" fontId="0" numFmtId="218" xfId="0"/>
    <xf applyNumberFormat="1" borderId="0" fillId="0" fontId="0" numFmtId="219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theme" Target="theme/theme1.xml"/><Relationship Id="rId5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a="http://schemas.openxmlformats.org/drawingml/2006/main" xmlns:r="http://schemas.openxmlformats.org/officeDocument/2006/relationships" xmlns:pic="http://schemas.openxmlformats.org/drawingml/2006/picture" xmlns:xdr="http://schemas.openxmlformats.org/drawingml/2006/spreadsheetDrawing">
  <xdr:oneCellAnchor>
    <xdr:from>
      <xdr:col>1</xdr:col>
      <xdr:colOff>0</xdr:colOff>
      <xdr:row>68</xdr:row>
      <xdr:rowOff>0</xdr:rowOff>
    </xdr:from>
    <xdr:ext cx="1005840" cy="457200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27"/>
  <sheetViews>
    <sheetView showGridLines="1" showRowColHeaders="1" tabSelected="0" workbookViewId="0" zoomScale="100"/>
  </sheetViews>
  <sheetFormatPr baseColWidth="8.43" defaultRowHeight="16" x14ac:dyDescent="0.2"/>
  <cols>
    <col min="1" max="27" bestFit="1" customWidth="1" hidden="false" width="11"/>
  </cols>
  <sheetData>
    <row r="1">
      <c r="A1" s="1" t="str">
        <f>=HYPERLINK("#'index'!B3", "back to index")</f>
      </c>
      <c r="B1" s="4" t="inlineStr">
        <is>
          <t>2000</t>
        </is>
      </c>
      <c r="C1" s="4" t="inlineStr">
        <is>
          <t>2001</t>
        </is>
      </c>
      <c r="D1" s="4" t="inlineStr">
        <is>
          <t>2002</t>
        </is>
      </c>
      <c r="E1" s="4" t="inlineStr">
        <is>
          <t>2003</t>
        </is>
      </c>
      <c r="F1" s="4" t="inlineStr">
        <is>
          <t>2004</t>
        </is>
      </c>
      <c r="G1" s="4" t="inlineStr">
        <is>
          <t>2005</t>
        </is>
      </c>
      <c r="H1" s="4" t="inlineStr">
        <is>
          <t>2006</t>
        </is>
      </c>
      <c r="I1" s="4" t="inlineStr">
        <is>
          <t>2007</t>
        </is>
      </c>
      <c r="J1" s="4" t="inlineStr">
        <is>
          <t>2008</t>
        </is>
      </c>
      <c r="K1" s="4" t="inlineStr">
        <is>
          <t>2009</t>
        </is>
      </c>
      <c r="L1" s="4" t="inlineStr">
        <is>
          <t>2010</t>
        </is>
      </c>
      <c r="M1" s="4" t="inlineStr">
        <is>
          <t>2011</t>
        </is>
      </c>
      <c r="N1" s="4" t="inlineStr">
        <is>
          <t>2012</t>
        </is>
      </c>
      <c r="O1" s="4" t="inlineStr">
        <is>
          <t>2013</t>
        </is>
      </c>
      <c r="P1" s="4" t="inlineStr">
        <is>
          <t>2014</t>
        </is>
      </c>
      <c r="Q1" s="4" t="inlineStr">
        <is>
          <t>2015</t>
        </is>
      </c>
      <c r="R1" s="4" t="inlineStr">
        <is>
          <t>2016</t>
        </is>
      </c>
      <c r="S1" s="4" t="inlineStr">
        <is>
          <t>2017</t>
        </is>
      </c>
      <c r="T1" s="4" t="inlineStr">
        <is>
          <t>2018</t>
        </is>
      </c>
      <c r="U1" s="4" t="inlineStr">
        <is>
          <t>2019</t>
        </is>
      </c>
      <c r="V1" s="4" t="inlineStr">
        <is>
          <t>2020</t>
        </is>
      </c>
      <c r="W1" s="4" t="inlineStr">
        <is>
          <t>2021</t>
        </is>
      </c>
      <c r="X1" s="4" t="inlineStr">
        <is>
          <t>2022</t>
        </is>
      </c>
      <c r="Y1" s="4" t="inlineStr">
        <is>
          <t>2023</t>
        </is>
      </c>
      <c r="Z1" s="4" t="inlineStr">
        <is>
          <t>2024</t>
        </is>
      </c>
      <c r="AA1" s="4" t="inlineStr">
        <is>
          <t>2025</t>
        </is>
      </c>
    </row>
    <row r="2">
      <c r="A2" t="inlineStr">
        <is>
          <t>Georgia</t>
        </is>
      </c>
      <c r="B2" s="4">
        <v>63657</v>
      </c>
      <c r="C2" s="4">
        <v>64175</v>
      </c>
      <c r="D2" s="4">
        <v>65265</v>
      </c>
      <c r="E2" s="4">
        <v>66337</v>
      </c>
      <c r="F2" s="4">
        <v>65731</v>
      </c>
      <c r="G2" s="4">
        <v>65287</v>
      </c>
      <c r="H2" s="4">
        <v>67079</v>
      </c>
      <c r="I2" s="4">
        <v>67753</v>
      </c>
      <c r="J2" s="4">
        <v>69325</v>
      </c>
      <c r="K2" s="4">
        <v>69180</v>
      </c>
      <c r="L2" s="4">
        <v>69855</v>
      </c>
      <c r="M2" s="4">
        <v>70775</v>
      </c>
      <c r="N2" s="4">
        <v>72604</v>
      </c>
      <c r="O2" s="4">
        <v>75144</v>
      </c>
      <c r="P2" s="4">
        <v>76738</v>
      </c>
      <c r="Q2" s="4">
        <v>79901</v>
      </c>
      <c r="R2" s="4">
        <v>81386</v>
      </c>
      <c r="S2" s="4">
        <v>83122</v>
      </c>
      <c r="T2" s="4">
        <v>85135</v>
      </c>
      <c r="U2" s="4">
        <v>85641</v>
      </c>
      <c r="V2" s="4">
        <v>103114</v>
      </c>
      <c r="W2" s="4">
        <v>112353</v>
      </c>
      <c r="X2" s="4">
        <v>102431</v>
      </c>
      <c r="Y2" s="4">
        <v>96693</v>
      </c>
      <c r="Z2" s="4">
        <v>96886</v>
      </c>
      <c r="AA2" s="4">
        <v>97802</v>
      </c>
    </row>
    <row r="3">
      <c r="A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>
      <c r="A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>
      <c r="A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>
      <c r="A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>
      <c r="A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>
      <c r="A8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>
      <c r="A9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>
      <c r="A10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>
      <c r="A11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>
      <c r="A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>
      <c r="A1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>
      <c r="A1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>
      <c r="A1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>
      <c r="A1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>
      <c r="A17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>
      <c r="A18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>
      <c r="A19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>
      <c r="A20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>
      <c r="A2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>
      <c r="A22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>
      <c r="A2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>
      <c r="A2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>
      <c r="A2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>
      <c r="A2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>
      <c r="A27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1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"/>
    <col min="2" max="2" bestFit="1" customWidth="1" hidden="false" width="33.711"/>
    <col min="3" max="3" bestFit="1" customWidth="1" hidden="false" width="11"/>
  </cols>
  <sheetData>
    <row r="1">
      <c r="A1" s="1" t="str">
        <f>=HYPERLINK("#'index'!B4", "back to index")</f>
      </c>
      <c r="B1" s="5" t="inlineStr">
        <is>
          <t>Cause</t>
        </is>
      </c>
      <c r="C1" s="5" t="inlineStr">
        <is>
          <t>deaths</t>
        </is>
      </c>
    </row>
    <row r="2">
      <c r="A2" t="inlineStr">
        <is>
          <t/>
        </is>
      </c>
      <c r="B2" s="5" t="inlineStr">
        <is>
          <t>Unintentional Injuries</t>
        </is>
      </c>
      <c r="C2" s="5">
        <v>29735</v>
      </c>
    </row>
    <row r="3">
      <c r="A3" t="inlineStr">
        <is>
          <t/>
        </is>
      </c>
      <c r="B3" s="5" t="inlineStr">
        <is>
          <t>Stroke</t>
        </is>
      </c>
      <c r="C3" s="5">
        <v>25739</v>
      </c>
    </row>
    <row r="4">
      <c r="A4" t="inlineStr">
        <is>
          <t/>
        </is>
      </c>
      <c r="B4" s="5" t="inlineStr">
        <is>
          <t>Septicemia</t>
        </is>
      </c>
      <c r="C4" s="5">
        <v>8869</v>
      </c>
    </row>
    <row r="5">
      <c r="A5" t="inlineStr">
        <is>
          <t/>
        </is>
      </c>
      <c r="B5" s="5" t="inlineStr">
        <is>
          <t>Kidney Disease</t>
        </is>
      </c>
      <c r="C5" s="5">
        <v>11056</v>
      </c>
    </row>
    <row r="6">
      <c r="A6" t="inlineStr">
        <is>
          <t/>
        </is>
      </c>
      <c r="B6" s="5" t="inlineStr">
        <is>
          <t>Diseases of Heart</t>
        </is>
      </c>
      <c r="C6" s="5">
        <v>108623</v>
      </c>
    </row>
    <row r="7">
      <c r="A7" t="inlineStr">
        <is>
          <t/>
        </is>
      </c>
      <c r="B7" s="5" t="inlineStr">
        <is>
          <t>Diabetes</t>
        </is>
      </c>
      <c r="C7" s="5">
        <v>13871</v>
      </c>
    </row>
    <row r="8">
      <c r="A8" t="inlineStr">
        <is>
          <t/>
        </is>
      </c>
      <c r="B8" s="5" t="inlineStr">
        <is>
          <t>Covid-19</t>
        </is>
      </c>
      <c r="C8" s="5">
        <v>24010</v>
      </c>
    </row>
    <row r="9">
      <c r="A9" t="inlineStr">
        <is>
          <t/>
        </is>
      </c>
      <c r="B9" s="5" t="inlineStr">
        <is>
          <t>Chronic Lower Respiratory Disease</t>
        </is>
      </c>
      <c r="C9" s="5">
        <v>23524</v>
      </c>
    </row>
    <row r="10">
      <c r="A10" t="inlineStr">
        <is>
          <t/>
        </is>
      </c>
      <c r="B10" s="5" t="inlineStr">
        <is>
          <t>Cancers</t>
        </is>
      </c>
      <c r="C10" s="5">
        <v>92713</v>
      </c>
    </row>
    <row r="11">
      <c r="A11" t="inlineStr">
        <is>
          <t/>
        </is>
      </c>
      <c r="B11" s="5" t="inlineStr">
        <is>
          <t>Alzheimer's Disease</t>
        </is>
      </c>
      <c r="C11" s="5">
        <v>20925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1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"/>
    <col min="2" max="2" bestFit="1" customWidth="1" hidden="false" width="33.711"/>
    <col min="3" max="3" bestFit="1" customWidth="1" hidden="false" width="11"/>
  </cols>
  <sheetData>
    <row r="1">
      <c r="A1" s="1" t="str">
        <f>=HYPERLINK("#'index'!B5", "back to index")</f>
      </c>
      <c r="B1" s="6" t="inlineStr">
        <is>
          <t>Cause</t>
        </is>
      </c>
      <c r="C1" s="6" t="inlineStr">
        <is>
          <t>deaths</t>
        </is>
      </c>
    </row>
    <row r="2">
      <c r="A2" t="inlineStr">
        <is>
          <t/>
        </is>
      </c>
      <c r="B2" s="6" t="inlineStr">
        <is>
          <t>Unintentional Injuries</t>
        </is>
      </c>
      <c r="C2" s="6">
        <v>5180</v>
      </c>
    </row>
    <row r="3">
      <c r="A3" t="inlineStr">
        <is>
          <t/>
        </is>
      </c>
      <c r="B3" s="6" t="inlineStr">
        <is>
          <t>Suicide</t>
        </is>
      </c>
      <c r="C3" s="6">
        <v>1667</v>
      </c>
    </row>
    <row r="4">
      <c r="A4" t="inlineStr">
        <is>
          <t/>
        </is>
      </c>
      <c r="B4" s="6" t="inlineStr">
        <is>
          <t>Stroke</t>
        </is>
      </c>
      <c r="C4" s="6">
        <v>5172</v>
      </c>
    </row>
    <row r="5">
      <c r="A5" t="inlineStr">
        <is>
          <t/>
        </is>
      </c>
      <c r="B5" s="6" t="inlineStr">
        <is>
          <t>Septicemia</t>
        </is>
      </c>
      <c r="C5" s="6">
        <v>1704</v>
      </c>
    </row>
    <row r="6">
      <c r="A6" t="inlineStr">
        <is>
          <t/>
        </is>
      </c>
      <c r="B6" s="6" t="inlineStr">
        <is>
          <t>Kidney Disease</t>
        </is>
      </c>
      <c r="C6" s="6">
        <v>2134</v>
      </c>
    </row>
    <row r="7">
      <c r="A7" t="inlineStr">
        <is>
          <t/>
        </is>
      </c>
      <c r="B7" s="6" t="inlineStr">
        <is>
          <t>Diseases of Heart</t>
        </is>
      </c>
      <c r="C7" s="6">
        <v>22169</v>
      </c>
    </row>
    <row r="8">
      <c r="A8" t="inlineStr">
        <is>
          <t/>
        </is>
      </c>
      <c r="B8" s="6" t="inlineStr">
        <is>
          <t>Diabetes</t>
        </is>
      </c>
      <c r="C8" s="6">
        <v>2890</v>
      </c>
    </row>
    <row r="9">
      <c r="A9" t="inlineStr">
        <is>
          <t/>
        </is>
      </c>
      <c r="B9" s="6" t="inlineStr">
        <is>
          <t>Chronic Lower Respiratory Disease</t>
        </is>
      </c>
      <c r="C9" s="6">
        <v>4722</v>
      </c>
    </row>
    <row r="10">
      <c r="A10" t="inlineStr">
        <is>
          <t/>
        </is>
      </c>
      <c r="B10" s="6" t="inlineStr">
        <is>
          <t>Cancers</t>
        </is>
      </c>
      <c r="C10" s="6">
        <v>18996</v>
      </c>
    </row>
    <row r="11">
      <c r="A11" t="inlineStr">
        <is>
          <t/>
        </is>
      </c>
      <c r="B11" s="6" t="inlineStr">
        <is>
          <t>Alzheimer's Disease</t>
        </is>
      </c>
      <c r="C11" s="6">
        <v>3936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1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"/>
    <col min="2" max="2" bestFit="1" customWidth="1" hidden="false" width="35.711"/>
    <col min="3" max="3" bestFit="1" customWidth="1" hidden="false" width="11"/>
  </cols>
  <sheetData>
    <row r="1">
      <c r="A1" s="1" t="str">
        <f>=HYPERLINK("#'index'!B6", "back to index")</f>
      </c>
      <c r="B1" s="7" t="inlineStr">
        <is>
          <t>Cause</t>
        </is>
      </c>
      <c r="C1" s="7" t="inlineStr">
        <is>
          <t>ypll</t>
        </is>
      </c>
    </row>
    <row r="2">
      <c r="A2" t="inlineStr">
        <is>
          <t/>
        </is>
      </c>
      <c r="B2" s="7" t="inlineStr">
        <is>
          <t>Unintentional Injuries</t>
        </is>
      </c>
      <c r="C2" s="7">
        <v>737315</v>
      </c>
    </row>
    <row r="3">
      <c r="A3" t="inlineStr">
        <is>
          <t/>
        </is>
      </c>
      <c r="B3" s="7" t="inlineStr">
        <is>
          <t>Suicide</t>
        </is>
      </c>
      <c r="C3" s="7">
        <v>246239</v>
      </c>
    </row>
    <row r="4">
      <c r="A4" t="inlineStr">
        <is>
          <t/>
        </is>
      </c>
      <c r="B4" s="7" t="inlineStr">
        <is>
          <t>Stroke</t>
        </is>
      </c>
      <c r="C4" s="7">
        <v>121101.5</v>
      </c>
    </row>
    <row r="5">
      <c r="A5" t="inlineStr">
        <is>
          <t/>
        </is>
      </c>
      <c r="B5" s="7" t="inlineStr">
        <is>
          <t>Perinatal Period Conditions</t>
        </is>
      </c>
      <c r="C5" s="7">
        <v>153124</v>
      </c>
    </row>
    <row r="6">
      <c r="A6" t="inlineStr">
        <is>
          <t/>
        </is>
      </c>
      <c r="B6" s="7" t="inlineStr">
        <is>
          <t>Homicide</t>
        </is>
      </c>
      <c r="C6" s="7">
        <v>218183</v>
      </c>
    </row>
    <row r="7">
      <c r="A7" t="inlineStr">
        <is>
          <t/>
        </is>
      </c>
      <c r="B7" s="7" t="inlineStr">
        <is>
          <t>Diseases of Heart</t>
        </is>
      </c>
      <c r="C7" s="7">
        <v>672368</v>
      </c>
    </row>
    <row r="8">
      <c r="A8" t="inlineStr">
        <is>
          <t/>
        </is>
      </c>
      <c r="B8" s="7" t="inlineStr">
        <is>
          <t>Diabetes</t>
        </is>
      </c>
      <c r="C8" s="7">
        <v>122415.5</v>
      </c>
    </row>
    <row r="9">
      <c r="A9" t="inlineStr">
        <is>
          <t/>
        </is>
      </c>
      <c r="B9" s="7" t="inlineStr">
        <is>
          <t>Covid-19</t>
        </is>
      </c>
      <c r="C9" s="7">
        <v>193337</v>
      </c>
    </row>
    <row r="10">
      <c r="A10" t="inlineStr">
        <is>
          <t/>
        </is>
      </c>
      <c r="B10" s="7" t="inlineStr">
        <is>
          <t>Chronic Liver Disease and Cirrhosis</t>
        </is>
      </c>
      <c r="C10" s="7">
        <v>108040.5</v>
      </c>
    </row>
    <row r="11">
      <c r="A11" t="inlineStr">
        <is>
          <t/>
        </is>
      </c>
      <c r="B11" s="7" t="inlineStr">
        <is>
          <t>Cancers</t>
        </is>
      </c>
      <c r="C11" s="7">
        <v>646780.5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1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"/>
    <col min="2" max="2" bestFit="1" customWidth="1" hidden="false" width="35.711"/>
    <col min="3" max="3" bestFit="1" customWidth="1" hidden="false" width="11"/>
  </cols>
  <sheetData>
    <row r="1">
      <c r="A1" s="1" t="str">
        <f>=HYPERLINK("#'index'!B7", "back to index")</f>
      </c>
      <c r="B1" s="8" t="inlineStr">
        <is>
          <t>Cause</t>
        </is>
      </c>
      <c r="C1" s="8" t="inlineStr">
        <is>
          <t>ypll</t>
        </is>
      </c>
    </row>
    <row r="2">
      <c r="A2" t="inlineStr">
        <is>
          <t/>
        </is>
      </c>
      <c r="B2" s="8" t="inlineStr">
        <is>
          <t>Unintentional Injuries</t>
        </is>
      </c>
      <c r="C2" s="8">
        <v>115446.5</v>
      </c>
    </row>
    <row r="3">
      <c r="A3" t="inlineStr">
        <is>
          <t/>
        </is>
      </c>
      <c r="B3" s="8" t="inlineStr">
        <is>
          <t>Suicide</t>
        </is>
      </c>
      <c r="C3" s="8">
        <v>48435.5</v>
      </c>
    </row>
    <row r="4">
      <c r="A4" t="inlineStr">
        <is>
          <t/>
        </is>
      </c>
      <c r="B4" s="8" t="inlineStr">
        <is>
          <t>Stroke</t>
        </is>
      </c>
      <c r="C4" s="8">
        <v>22832</v>
      </c>
    </row>
    <row r="5">
      <c r="A5" t="inlineStr">
        <is>
          <t/>
        </is>
      </c>
      <c r="B5" s="8" t="inlineStr">
        <is>
          <t>Perinatal Period Conditions</t>
        </is>
      </c>
      <c r="C5" s="8">
        <v>32257.5</v>
      </c>
    </row>
    <row r="6">
      <c r="A6" t="inlineStr">
        <is>
          <t/>
        </is>
      </c>
      <c r="B6" s="8" t="inlineStr">
        <is>
          <t>Homicide</t>
        </is>
      </c>
      <c r="C6" s="8">
        <v>35597</v>
      </c>
    </row>
    <row r="7">
      <c r="A7" t="inlineStr">
        <is>
          <t/>
        </is>
      </c>
      <c r="B7" s="8" t="inlineStr">
        <is>
          <t>Diseases of Heart</t>
        </is>
      </c>
      <c r="C7" s="8">
        <v>127609.5</v>
      </c>
    </row>
    <row r="8">
      <c r="A8" t="inlineStr">
        <is>
          <t/>
        </is>
      </c>
      <c r="B8" s="8" t="inlineStr">
        <is>
          <t>Diabetes</t>
        </is>
      </c>
      <c r="C8" s="8">
        <v>23842</v>
      </c>
    </row>
    <row r="9">
      <c r="A9" t="inlineStr">
        <is>
          <t/>
        </is>
      </c>
      <c r="B9" s="8" t="inlineStr">
        <is>
          <t>Chronic Lower Respiratory Disease</t>
        </is>
      </c>
      <c r="C9" s="8">
        <v>17819.5</v>
      </c>
    </row>
    <row r="10">
      <c r="A10" t="inlineStr">
        <is>
          <t/>
        </is>
      </c>
      <c r="B10" s="8" t="inlineStr">
        <is>
          <t>Chronic Liver Disease and Cirrhosis</t>
        </is>
      </c>
      <c r="C10" s="8">
        <v>20519</v>
      </c>
    </row>
    <row r="11">
      <c r="A11" t="inlineStr">
        <is>
          <t/>
        </is>
      </c>
      <c r="B11" s="8" t="inlineStr">
        <is>
          <t>Cancers</t>
        </is>
      </c>
      <c r="C11" s="8">
        <v>127411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27"/>
  <sheetViews>
    <sheetView showGridLines="1" showRowColHeaders="1" tabSelected="0" workbookViewId="0" zoomScale="100"/>
  </sheetViews>
  <sheetFormatPr baseColWidth="8.43" defaultRowHeight="16" x14ac:dyDescent="0.2"/>
  <cols>
    <col min="1" max="27" bestFit="1" customWidth="1" hidden="false" width="11"/>
  </cols>
  <sheetData>
    <row r="1">
      <c r="A1" s="1" t="str">
        <f>=HYPERLINK("#'index'!B8", "back to index")</f>
      </c>
      <c r="B1" s="9" t="inlineStr">
        <is>
          <t>2000</t>
        </is>
      </c>
      <c r="C1" s="9" t="inlineStr">
        <is>
          <t>2001</t>
        </is>
      </c>
      <c r="D1" s="9" t="inlineStr">
        <is>
          <t>2002</t>
        </is>
      </c>
      <c r="E1" s="9" t="inlineStr">
        <is>
          <t>2003</t>
        </is>
      </c>
      <c r="F1" s="9" t="inlineStr">
        <is>
          <t>2004</t>
        </is>
      </c>
      <c r="G1" s="9" t="inlineStr">
        <is>
          <t>2005</t>
        </is>
      </c>
      <c r="H1" s="9" t="inlineStr">
        <is>
          <t>2006</t>
        </is>
      </c>
      <c r="I1" s="9" t="inlineStr">
        <is>
          <t>2007</t>
        </is>
      </c>
      <c r="J1" s="9" t="inlineStr">
        <is>
          <t>2008</t>
        </is>
      </c>
      <c r="K1" s="9" t="inlineStr">
        <is>
          <t>2009</t>
        </is>
      </c>
      <c r="L1" s="9" t="inlineStr">
        <is>
          <t>2010</t>
        </is>
      </c>
      <c r="M1" s="9" t="inlineStr">
        <is>
          <t>2011</t>
        </is>
      </c>
      <c r="N1" s="9" t="inlineStr">
        <is>
          <t>2012</t>
        </is>
      </c>
      <c r="O1" s="9" t="inlineStr">
        <is>
          <t>2013</t>
        </is>
      </c>
      <c r="P1" s="9" t="inlineStr">
        <is>
          <t>2014</t>
        </is>
      </c>
      <c r="Q1" s="9" t="inlineStr">
        <is>
          <t>2015</t>
        </is>
      </c>
      <c r="R1" s="9" t="inlineStr">
        <is>
          <t>2016</t>
        </is>
      </c>
      <c r="S1" s="9" t="inlineStr">
        <is>
          <t>2017</t>
        </is>
      </c>
      <c r="T1" s="9" t="inlineStr">
        <is>
          <t>2018</t>
        </is>
      </c>
      <c r="U1" s="9" t="inlineStr">
        <is>
          <t>2019</t>
        </is>
      </c>
      <c r="V1" s="9" t="inlineStr">
        <is>
          <t>2020</t>
        </is>
      </c>
      <c r="W1" s="9" t="inlineStr">
        <is>
          <t>2021</t>
        </is>
      </c>
      <c r="X1" s="9" t="inlineStr">
        <is>
          <t>2022</t>
        </is>
      </c>
      <c r="Y1" s="9" t="inlineStr">
        <is>
          <t>2023</t>
        </is>
      </c>
      <c r="Z1" s="9" t="inlineStr">
        <is>
          <t>2024</t>
        </is>
      </c>
      <c r="AA1" s="9" t="inlineStr">
        <is>
          <t>2025</t>
        </is>
      </c>
    </row>
    <row r="2">
      <c r="A2" t="inlineStr">
        <is>
          <t>Georgia</t>
        </is>
      </c>
      <c r="B2" s="9">
        <v>8183.3</v>
      </c>
      <c r="C2" s="9">
        <v>8249.2</v>
      </c>
      <c r="D2" s="9">
        <v>8247.9</v>
      </c>
      <c r="E2" s="9">
        <v>8298.9</v>
      </c>
      <c r="F2" s="9">
        <v>8185</v>
      </c>
      <c r="G2" s="9">
        <v>7894.2</v>
      </c>
      <c r="H2" s="9">
        <v>8040.5</v>
      </c>
      <c r="I2" s="9">
        <v>8053.7</v>
      </c>
      <c r="J2" s="9">
        <v>7718.1</v>
      </c>
      <c r="K2" s="9">
        <v>7512.5</v>
      </c>
      <c r="L2" s="9">
        <v>7150.5</v>
      </c>
      <c r="M2" s="9">
        <v>7186</v>
      </c>
      <c r="N2" s="9">
        <v>7112.2</v>
      </c>
      <c r="O2" s="9">
        <v>7420.5</v>
      </c>
      <c r="P2" s="9">
        <v>7488.1</v>
      </c>
      <c r="Q2" s="9">
        <v>7660.7</v>
      </c>
      <c r="R2" s="9">
        <v>7823.3</v>
      </c>
      <c r="S2" s="9">
        <v>7712.6</v>
      </c>
      <c r="T2" s="9">
        <v>7606.1</v>
      </c>
      <c r="U2" s="9">
        <v>7541.1</v>
      </c>
      <c r="V2" s="9">
        <v>8870.6</v>
      </c>
      <c r="W2" s="9">
        <v>10319.8</v>
      </c>
      <c r="X2" s="9">
        <v>9017</v>
      </c>
      <c r="Y2" s="9">
        <v>8303.5</v>
      </c>
      <c r="Z2" s="9">
        <v>7758.6</v>
      </c>
      <c r="AA2" s="9">
        <v>7431.9</v>
      </c>
    </row>
    <row r="3">
      <c r="A3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>
      <c r="A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>
      <c r="A1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>
      <c r="A1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>
      <c r="A1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>
      <c r="A1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>
      <c r="A23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>
      <c r="A24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>
      <c r="A25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>
      <c r="A2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83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44.711"/>
    <col min="2" max="27" bestFit="1" customWidth="1" hidden="false" width="11"/>
  </cols>
  <sheetData>
    <row r="1">
      <c r="A1" s="1" t="str">
        <f>=HYPERLINK("#'index'!B9", "back to index")</f>
      </c>
      <c r="B1" s="10" t="inlineStr">
        <is>
          <t>2000</t>
        </is>
      </c>
      <c r="C1" s="10" t="inlineStr">
        <is>
          <t>2001</t>
        </is>
      </c>
      <c r="D1" s="10" t="inlineStr">
        <is>
          <t>2002</t>
        </is>
      </c>
      <c r="E1" s="10" t="inlineStr">
        <is>
          <t>2003</t>
        </is>
      </c>
      <c r="F1" s="10" t="inlineStr">
        <is>
          <t>2004</t>
        </is>
      </c>
      <c r="G1" s="10" t="inlineStr">
        <is>
          <t>2005</t>
        </is>
      </c>
      <c r="H1" s="10" t="inlineStr">
        <is>
          <t>2006</t>
        </is>
      </c>
      <c r="I1" s="10" t="inlineStr">
        <is>
          <t>2007</t>
        </is>
      </c>
      <c r="J1" s="10" t="inlineStr">
        <is>
          <t>2008</t>
        </is>
      </c>
      <c r="K1" s="10" t="inlineStr">
        <is>
          <t>2009</t>
        </is>
      </c>
      <c r="L1" s="10" t="inlineStr">
        <is>
          <t>2010</t>
        </is>
      </c>
      <c r="M1" s="10" t="inlineStr">
        <is>
          <t>2011</t>
        </is>
      </c>
      <c r="N1" s="10" t="inlineStr">
        <is>
          <t>2012</t>
        </is>
      </c>
      <c r="O1" s="10" t="inlineStr">
        <is>
          <t>2013</t>
        </is>
      </c>
      <c r="P1" s="10" t="inlineStr">
        <is>
          <t>2014</t>
        </is>
      </c>
      <c r="Q1" s="10" t="inlineStr">
        <is>
          <t>2015</t>
        </is>
      </c>
      <c r="R1" s="10" t="inlineStr">
        <is>
          <t>2016</t>
        </is>
      </c>
      <c r="S1" s="10" t="inlineStr">
        <is>
          <t>2017</t>
        </is>
      </c>
      <c r="T1" s="10" t="inlineStr">
        <is>
          <t>2018</t>
        </is>
      </c>
      <c r="U1" s="10" t="inlineStr">
        <is>
          <t>2019</t>
        </is>
      </c>
      <c r="V1" s="10" t="inlineStr">
        <is>
          <t>2020</t>
        </is>
      </c>
      <c r="W1" s="10" t="inlineStr">
        <is>
          <t>2021</t>
        </is>
      </c>
      <c r="X1" s="10" t="inlineStr">
        <is>
          <t>2022</t>
        </is>
      </c>
      <c r="Y1" s="10" t="inlineStr">
        <is>
          <t>2023</t>
        </is>
      </c>
      <c r="Z1" s="10" t="inlineStr">
        <is>
          <t>2024</t>
        </is>
      </c>
      <c r="AA1" s="10" t="inlineStr">
        <is>
          <t>2025</t>
        </is>
      </c>
    </row>
    <row r="2">
      <c r="A2" t="inlineStr">
        <is>
          <t>American Indian or Alaska Native NH</t>
        </is>
      </c>
      <c r="B2" s="10">
        <v>18158</v>
      </c>
      <c r="C2" s="10">
        <v>18675</v>
      </c>
      <c r="D2" s="10">
        <v>19030</v>
      </c>
      <c r="E2" s="10">
        <v>19274</v>
      </c>
      <c r="F2" s="10">
        <v>19707</v>
      </c>
      <c r="G2" s="10">
        <v>19987</v>
      </c>
      <c r="H2" s="10">
        <v>20652</v>
      </c>
      <c r="I2" s="10">
        <v>21005</v>
      </c>
      <c r="J2" s="10">
        <v>21247</v>
      </c>
      <c r="K2" s="10">
        <v>21526</v>
      </c>
      <c r="L2" s="10">
        <v>21579</v>
      </c>
      <c r="M2" s="10">
        <v>21446</v>
      </c>
      <c r="N2" s="10">
        <v>21493</v>
      </c>
      <c r="O2" s="10">
        <v>21418</v>
      </c>
      <c r="P2" s="10">
        <v>21301</v>
      </c>
      <c r="Q2" s="10">
        <v>21226</v>
      </c>
      <c r="R2" s="10">
        <v>21226</v>
      </c>
      <c r="S2" s="10">
        <v>21068</v>
      </c>
      <c r="T2" s="10">
        <v>21038</v>
      </c>
      <c r="U2" s="10">
        <v>21076</v>
      </c>
      <c r="V2" s="10">
        <v>21211</v>
      </c>
      <c r="W2" s="10">
        <v>21612</v>
      </c>
      <c r="X2" s="10">
        <v>21839</v>
      </c>
      <c r="Y2" s="10">
        <v>22215</v>
      </c>
      <c r="Z2" s="10">
        <v>22508</v>
      </c>
      <c r="AA2" s="10">
        <v>22710</v>
      </c>
    </row>
    <row r="3">
      <c r="A3" t="inlineStr">
        <is>
          <t>Asian NH</t>
        </is>
      </c>
      <c r="B3" s="10">
        <v>178427</v>
      </c>
      <c r="C3" s="10">
        <v>192108</v>
      </c>
      <c r="D3" s="10">
        <v>205684</v>
      </c>
      <c r="E3" s="10">
        <v>218378</v>
      </c>
      <c r="F3" s="10">
        <v>231893</v>
      </c>
      <c r="G3" s="10">
        <v>247512</v>
      </c>
      <c r="H3" s="10">
        <v>265386</v>
      </c>
      <c r="I3" s="10">
        <v>281081</v>
      </c>
      <c r="J3" s="10">
        <v>295660</v>
      </c>
      <c r="K3" s="10">
        <v>307768</v>
      </c>
      <c r="L3" s="10">
        <v>320320</v>
      </c>
      <c r="M3" s="10">
        <v>333228</v>
      </c>
      <c r="N3" s="10">
        <v>350171</v>
      </c>
      <c r="O3" s="10">
        <v>366606</v>
      </c>
      <c r="P3" s="10">
        <v>381746</v>
      </c>
      <c r="Q3" s="10">
        <v>399586</v>
      </c>
      <c r="R3" s="10">
        <v>421528</v>
      </c>
      <c r="S3" s="10">
        <v>438912</v>
      </c>
      <c r="T3" s="10">
        <v>454068</v>
      </c>
      <c r="U3" s="10">
        <v>470076</v>
      </c>
      <c r="V3" s="10">
        <v>483442</v>
      </c>
      <c r="W3" s="10">
        <v>495569</v>
      </c>
      <c r="X3" s="10">
        <v>520609</v>
      </c>
      <c r="Y3" s="10">
        <v>546611</v>
      </c>
      <c r="Z3" s="10">
        <v>577368</v>
      </c>
      <c r="AA3" s="10">
        <v>599622</v>
      </c>
    </row>
    <row r="4">
      <c r="A4" t="inlineStr">
        <is>
          <t>Black or African-American NH</t>
        </is>
      </c>
      <c r="B4" s="10">
        <v>2355363</v>
      </c>
      <c r="C4" s="10">
        <v>2407426</v>
      </c>
      <c r="D4" s="10">
        <v>2455646</v>
      </c>
      <c r="E4" s="10">
        <v>2498460</v>
      </c>
      <c r="F4" s="10">
        <v>2554810</v>
      </c>
      <c r="G4" s="10">
        <v>2614226</v>
      </c>
      <c r="H4" s="10">
        <v>2708272</v>
      </c>
      <c r="I4" s="10">
        <v>2784152</v>
      </c>
      <c r="J4" s="10">
        <v>2843924</v>
      </c>
      <c r="K4" s="10">
        <v>2893337</v>
      </c>
      <c r="L4" s="10">
        <v>2930532</v>
      </c>
      <c r="M4" s="10">
        <v>2969109</v>
      </c>
      <c r="N4" s="10">
        <v>3002845</v>
      </c>
      <c r="O4" s="10">
        <v>3031909</v>
      </c>
      <c r="P4" s="10">
        <v>3071204</v>
      </c>
      <c r="Q4" s="10">
        <v>3114814</v>
      </c>
      <c r="R4" s="10">
        <v>3161213</v>
      </c>
      <c r="S4" s="10">
        <v>3204972</v>
      </c>
      <c r="T4" s="10">
        <v>3245750</v>
      </c>
      <c r="U4" s="10">
        <v>3288474</v>
      </c>
      <c r="V4" s="10">
        <v>3326344</v>
      </c>
      <c r="W4" s="10">
        <v>3354032</v>
      </c>
      <c r="X4" s="10">
        <v>3409640</v>
      </c>
      <c r="Y4" s="10">
        <v>3453759</v>
      </c>
      <c r="Z4" s="10">
        <v>3485223</v>
      </c>
      <c r="AA4" s="10">
        <v>3512101</v>
      </c>
    </row>
    <row r="5">
      <c r="A5" t="inlineStr">
        <is>
          <t>Hispanic or Latino</t>
        </is>
      </c>
      <c r="B5" s="10">
        <v>441576</v>
      </c>
      <c r="C5" s="10">
        <v>484128</v>
      </c>
      <c r="D5" s="10">
        <v>523285</v>
      </c>
      <c r="E5" s="10">
        <v>560133</v>
      </c>
      <c r="F5" s="10">
        <v>602574</v>
      </c>
      <c r="G5" s="10">
        <v>646958</v>
      </c>
      <c r="H5" s="10">
        <v>699663</v>
      </c>
      <c r="I5" s="10">
        <v>751168</v>
      </c>
      <c r="J5" s="10">
        <v>795001</v>
      </c>
      <c r="K5" s="10">
        <v>830405</v>
      </c>
      <c r="L5" s="10">
        <v>858278</v>
      </c>
      <c r="M5" s="10">
        <v>878599</v>
      </c>
      <c r="N5" s="10">
        <v>897710</v>
      </c>
      <c r="O5" s="10">
        <v>914266</v>
      </c>
      <c r="P5" s="10">
        <v>936582</v>
      </c>
      <c r="Q5" s="10">
        <v>966160</v>
      </c>
      <c r="R5" s="10">
        <v>1000927</v>
      </c>
      <c r="S5" s="10">
        <v>1033206</v>
      </c>
      <c r="T5" s="10">
        <v>1066350</v>
      </c>
      <c r="U5" s="10">
        <v>1098638</v>
      </c>
      <c r="V5" s="10">
        <v>1130943</v>
      </c>
      <c r="W5" s="10">
        <v>1155335</v>
      </c>
      <c r="X5" s="10">
        <v>1201800</v>
      </c>
      <c r="Y5" s="10">
        <v>1255214</v>
      </c>
      <c r="Z5" s="10">
        <v>1327693</v>
      </c>
      <c r="AA5" s="10">
        <v>1373171</v>
      </c>
    </row>
    <row r="6">
      <c r="A6" t="inlineStr">
        <is>
          <t>Multiracial NH</t>
        </is>
      </c>
      <c r="B6" s="10">
        <v>68636</v>
      </c>
      <c r="C6" s="10">
        <v>75251</v>
      </c>
      <c r="D6" s="10">
        <v>81600</v>
      </c>
      <c r="E6" s="10">
        <v>87575</v>
      </c>
      <c r="F6" s="10">
        <v>94916</v>
      </c>
      <c r="G6" s="10">
        <v>101810</v>
      </c>
      <c r="H6" s="10">
        <v>110564</v>
      </c>
      <c r="I6" s="10">
        <v>119579</v>
      </c>
      <c r="J6" s="10">
        <v>128344</v>
      </c>
      <c r="K6" s="10">
        <v>136447</v>
      </c>
      <c r="L6" s="10">
        <v>146179</v>
      </c>
      <c r="M6" s="10">
        <v>164425</v>
      </c>
      <c r="N6" s="10">
        <v>183127</v>
      </c>
      <c r="O6" s="10">
        <v>201372</v>
      </c>
      <c r="P6" s="10">
        <v>219740</v>
      </c>
      <c r="Q6" s="10">
        <v>238370</v>
      </c>
      <c r="R6" s="10">
        <v>257435</v>
      </c>
      <c r="S6" s="10">
        <v>275809</v>
      </c>
      <c r="T6" s="10">
        <v>294436</v>
      </c>
      <c r="U6" s="10">
        <v>313632</v>
      </c>
      <c r="V6" s="10">
        <v>330645</v>
      </c>
      <c r="W6" s="10">
        <v>339787</v>
      </c>
      <c r="X6" s="10">
        <v>350635</v>
      </c>
      <c r="Y6" s="10">
        <v>360362</v>
      </c>
      <c r="Z6" s="10">
        <v>369745</v>
      </c>
      <c r="AA6" s="10">
        <v>378968</v>
      </c>
    </row>
    <row r="7">
      <c r="A7" t="inlineStr">
        <is>
          <t>Native Hawaiian or Other Pacific Islander NH</t>
        </is>
      </c>
      <c r="B7" s="10">
        <v>3492</v>
      </c>
      <c r="C7" s="10">
        <v>3693</v>
      </c>
      <c r="D7" s="10">
        <v>3878</v>
      </c>
      <c r="E7" s="10">
        <v>4004</v>
      </c>
      <c r="F7" s="10">
        <v>4285</v>
      </c>
      <c r="G7" s="10">
        <v>4383</v>
      </c>
      <c r="H7" s="10">
        <v>4783</v>
      </c>
      <c r="I7" s="10">
        <v>4924</v>
      </c>
      <c r="J7" s="10">
        <v>5152</v>
      </c>
      <c r="K7" s="10">
        <v>5411</v>
      </c>
      <c r="L7" s="10">
        <v>5478</v>
      </c>
      <c r="M7" s="10">
        <v>5548</v>
      </c>
      <c r="N7" s="10">
        <v>5665</v>
      </c>
      <c r="O7" s="10">
        <v>5759</v>
      </c>
      <c r="P7" s="10">
        <v>5883</v>
      </c>
      <c r="Q7" s="10">
        <v>5944</v>
      </c>
      <c r="R7" s="10">
        <v>5981</v>
      </c>
      <c r="S7" s="10">
        <v>6179</v>
      </c>
      <c r="T7" s="10">
        <v>6347</v>
      </c>
      <c r="U7" s="10">
        <v>6418</v>
      </c>
      <c r="V7" s="10">
        <v>6485</v>
      </c>
      <c r="W7" s="10">
        <v>6786</v>
      </c>
      <c r="X7" s="10">
        <v>7018</v>
      </c>
      <c r="Y7" s="10">
        <v>7252</v>
      </c>
      <c r="Z7" s="10">
        <v>7349</v>
      </c>
      <c r="AA7" s="10">
        <v>7582</v>
      </c>
    </row>
    <row r="8">
      <c r="A8" t="inlineStr">
        <is>
          <t>White NH</t>
        </is>
      </c>
      <c r="B8" s="10">
        <v>5161651</v>
      </c>
      <c r="C8" s="10">
        <v>5195757</v>
      </c>
      <c r="D8" s="10">
        <v>5219133</v>
      </c>
      <c r="E8" s="10">
        <v>5234969</v>
      </c>
      <c r="F8" s="10">
        <v>5261067</v>
      </c>
      <c r="G8" s="10">
        <v>5291045</v>
      </c>
      <c r="H8" s="10">
        <v>5346493</v>
      </c>
      <c r="I8" s="10">
        <v>5388079</v>
      </c>
      <c r="J8" s="10">
        <v>5415515</v>
      </c>
      <c r="K8" s="10">
        <v>5425952</v>
      </c>
      <c r="L8" s="10">
        <v>5430250</v>
      </c>
      <c r="M8" s="10">
        <v>5433311</v>
      </c>
      <c r="N8" s="10">
        <v>5446239</v>
      </c>
      <c r="O8" s="10">
        <v>5439562</v>
      </c>
      <c r="P8" s="10">
        <v>5441677</v>
      </c>
      <c r="Q8" s="10">
        <v>5445812</v>
      </c>
      <c r="R8" s="10">
        <v>5450326</v>
      </c>
      <c r="S8" s="10">
        <v>5448708</v>
      </c>
      <c r="T8" s="10">
        <v>5444852</v>
      </c>
      <c r="U8" s="10">
        <v>5444789</v>
      </c>
      <c r="V8" s="10">
        <v>5433525</v>
      </c>
      <c r="W8" s="10">
        <v>5419917</v>
      </c>
      <c r="X8" s="10">
        <v>5418451</v>
      </c>
      <c r="Y8" s="10">
        <v>5418256</v>
      </c>
      <c r="Z8" s="10">
        <v>5414322</v>
      </c>
      <c r="AA8" s="10">
        <v>5408594</v>
      </c>
    </row>
    <row r="9">
      <c r="A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>
      <c r="A1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>
      <c r="A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>
      <c r="A18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>
      <c r="A1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>
      <c r="A2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>
      <c r="A24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>
      <c r="A2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>
      <c r="A26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>
      <c r="A2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>
      <c r="A2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>
      <c r="A3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>
      <c r="A3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>
      <c r="A32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>
      <c r="A33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>
      <c r="A3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>
      <c r="A3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>
      <c r="A3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>
      <c r="A3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>
      <c r="A4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>
      <c r="A4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>
      <c r="A6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A7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A8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A8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A88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A8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A9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A91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A98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A9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A10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A101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A102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A103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A104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A105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A106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A10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A108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A10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A1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A112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A113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A114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A115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A116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A1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A118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A11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43"/>
  <sheetViews>
    <sheetView showGridLines="1" showRowColHeaders="1" tabSelected="0" workbookViewId="0" zoomScale="100"/>
  </sheetViews>
  <sheetFormatPr baseColWidth="8.43" defaultRowHeight="16" x14ac:dyDescent="0.2"/>
  <cols>
    <col min="1" max="22" bestFit="1" customWidth="1" hidden="false" width="11"/>
  </cols>
  <sheetData>
    <row r="1">
      <c r="A1" s="1" t="str">
        <f>=HYPERLINK("#'index'!B10", "back to index")</f>
      </c>
      <c r="B1" s="11" t="inlineStr">
        <is>
          <t>2004</t>
        </is>
      </c>
      <c r="C1" s="11" t="inlineStr">
        <is>
          <t>2005</t>
        </is>
      </c>
      <c r="D1" s="11" t="inlineStr">
        <is>
          <t>2006</t>
        </is>
      </c>
      <c r="E1" s="11" t="inlineStr">
        <is>
          <t>2007</t>
        </is>
      </c>
      <c r="F1" s="11" t="inlineStr">
        <is>
          <t>2008</t>
        </is>
      </c>
      <c r="G1" s="11" t="inlineStr">
        <is>
          <t>2009</t>
        </is>
      </c>
      <c r="H1" s="11" t="inlineStr">
        <is>
          <t>2010</t>
        </is>
      </c>
      <c r="I1" s="11" t="inlineStr">
        <is>
          <t>2011</t>
        </is>
      </c>
      <c r="J1" s="11" t="inlineStr">
        <is>
          <t>2012</t>
        </is>
      </c>
      <c r="K1" s="11" t="inlineStr">
        <is>
          <t>2013</t>
        </is>
      </c>
      <c r="L1" s="11" t="inlineStr">
        <is>
          <t>2014</t>
        </is>
      </c>
      <c r="M1" s="11" t="inlineStr">
        <is>
          <t>2015</t>
        </is>
      </c>
      <c r="N1" s="11" t="inlineStr">
        <is>
          <t>2016</t>
        </is>
      </c>
      <c r="O1" s="11" t="inlineStr">
        <is>
          <t>2017</t>
        </is>
      </c>
      <c r="P1" s="11" t="inlineStr">
        <is>
          <t>2018</t>
        </is>
      </c>
      <c r="Q1" s="11" t="inlineStr">
        <is>
          <t>2019</t>
        </is>
      </c>
      <c r="R1" s="11" t="inlineStr">
        <is>
          <t>2020</t>
        </is>
      </c>
      <c r="S1" s="11" t="inlineStr">
        <is>
          <t>2021</t>
        </is>
      </c>
      <c r="T1" s="11" t="inlineStr">
        <is>
          <t>2022</t>
        </is>
      </c>
      <c r="U1" s="11" t="inlineStr">
        <is>
          <t>2023</t>
        </is>
      </c>
      <c r="V1" s="11" t="inlineStr">
        <is>
          <t>2024</t>
        </is>
      </c>
    </row>
    <row r="2">
      <c r="A2" t="inlineStr">
        <is>
          <t>Georgia</t>
        </is>
      </c>
      <c r="B2" s="11">
        <v>13.7</v>
      </c>
      <c r="C2" s="11">
        <v>14.5</v>
      </c>
      <c r="D2" s="11">
        <v>14.8</v>
      </c>
      <c r="E2" s="11">
        <v>14.3</v>
      </c>
      <c r="F2" s="11">
        <v>14.7</v>
      </c>
      <c r="G2" s="11">
        <v>16.6</v>
      </c>
      <c r="H2" s="11">
        <v>18</v>
      </c>
      <c r="I2" s="11">
        <v>19.2</v>
      </c>
      <c r="J2" s="11">
        <v>19.2</v>
      </c>
      <c r="K2" s="11">
        <v>19</v>
      </c>
      <c r="L2" s="11">
        <v>18.4</v>
      </c>
      <c r="M2" s="11">
        <v>17.2</v>
      </c>
      <c r="N2" s="11">
        <v>16.1</v>
      </c>
      <c r="O2" s="11">
        <v>15.1</v>
      </c>
      <c r="P2" s="11">
        <v>14.5</v>
      </c>
      <c r="Q2" s="11">
        <v>13.5</v>
      </c>
      <c r="R2" s="11">
        <v>14</v>
      </c>
      <c r="S2" s="11">
        <v>14.2</v>
      </c>
      <c r="T2" s="11">
        <v>12.9</v>
      </c>
      <c r="U2" s="11">
        <v>13.7</v>
      </c>
      <c r="V2" s="11">
        <v>12.8</v>
      </c>
    </row>
    <row r="3">
      <c r="A3" t="inlineStr">
        <is>
          <t>U.S.</t>
        </is>
      </c>
      <c r="B3" s="11">
        <v>12.7</v>
      </c>
      <c r="C3" s="11">
        <v>13.3</v>
      </c>
      <c r="D3" s="11">
        <v>13.3</v>
      </c>
      <c r="E3" s="11">
        <v>13</v>
      </c>
      <c r="F3" s="11">
        <v>13.2</v>
      </c>
      <c r="G3" s="11">
        <v>14.3</v>
      </c>
      <c r="H3" s="11">
        <v>15.3</v>
      </c>
      <c r="I3" s="11">
        <v>15.9</v>
      </c>
      <c r="J3" s="11">
        <v>15.9</v>
      </c>
      <c r="K3" s="11">
        <v>15.8</v>
      </c>
      <c r="L3" s="11">
        <v>15.5</v>
      </c>
      <c r="M3" s="11">
        <v>14.7</v>
      </c>
      <c r="N3" s="11">
        <v>14</v>
      </c>
      <c r="O3" s="11">
        <v>13.4</v>
      </c>
      <c r="P3" s="11">
        <v>13.1</v>
      </c>
      <c r="Q3" s="11">
        <v>12.3</v>
      </c>
      <c r="R3" s="11">
        <v>11.9</v>
      </c>
      <c r="S3" s="11">
        <v>12.8</v>
      </c>
      <c r="T3" s="11">
        <v>12.6</v>
      </c>
      <c r="U3" s="11">
        <v>12.5</v>
      </c>
      <c r="V3" s="11">
        <v>12.1</v>
      </c>
    </row>
    <row r="4">
      <c r="A4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>
      <c r="A5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>
      <c r="A6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>
      <c r="A7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>
      <c r="A8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>
      <c r="A9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>
      <c r="A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>
      <c r="A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>
      <c r="A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>
      <c r="A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>
      <c r="A14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>
      <c r="A15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>
      <c r="A16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>
      <c r="A17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>
      <c r="A18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>
      <c r="A19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>
      <c r="A2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>
      <c r="A2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>
      <c r="A22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>
      <c r="A23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>
      <c r="A24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>
      <c r="A25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>
      <c r="A2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>
      <c r="A2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>
      <c r="A28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>
      <c r="A29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>
      <c r="A3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>
      <c r="A3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>
      <c r="A32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>
      <c r="A3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>
      <c r="A34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>
      <c r="A3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>
      <c r="A36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>
      <c r="A3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>
      <c r="A3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>
      <c r="A3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>
      <c r="A4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>
      <c r="A4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>
      <c r="A4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>
      <c r="A4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43"/>
  <sheetViews>
    <sheetView showGridLines="1" showRowColHeaders="1" tabSelected="0" workbookViewId="0" zoomScale="100"/>
  </sheetViews>
  <sheetFormatPr baseColWidth="8.43" defaultRowHeight="16" x14ac:dyDescent="0.2"/>
  <cols>
    <col min="1" max="22" bestFit="1" customWidth="1" hidden="false" width="11"/>
  </cols>
  <sheetData>
    <row r="1">
      <c r="A1" s="1" t="str">
        <f>=HYPERLINK("#'index'!B11", "back to index")</f>
      </c>
      <c r="B1" s="12" t="inlineStr">
        <is>
          <t>2004</t>
        </is>
      </c>
      <c r="C1" s="12" t="inlineStr">
        <is>
          <t>2005</t>
        </is>
      </c>
      <c r="D1" s="12" t="inlineStr">
        <is>
          <t>2006</t>
        </is>
      </c>
      <c r="E1" s="12" t="inlineStr">
        <is>
          <t>2007</t>
        </is>
      </c>
      <c r="F1" s="12" t="inlineStr">
        <is>
          <t>2008</t>
        </is>
      </c>
      <c r="G1" s="12" t="inlineStr">
        <is>
          <t>2009</t>
        </is>
      </c>
      <c r="H1" s="12" t="inlineStr">
        <is>
          <t>2010</t>
        </is>
      </c>
      <c r="I1" s="12" t="inlineStr">
        <is>
          <t>2011</t>
        </is>
      </c>
      <c r="J1" s="12" t="inlineStr">
        <is>
          <t>2012</t>
        </is>
      </c>
      <c r="K1" s="12" t="inlineStr">
        <is>
          <t>2013</t>
        </is>
      </c>
      <c r="L1" s="12" t="inlineStr">
        <is>
          <t>2014</t>
        </is>
      </c>
      <c r="M1" s="12" t="inlineStr">
        <is>
          <t>2015</t>
        </is>
      </c>
      <c r="N1" s="12" t="inlineStr">
        <is>
          <t>2016</t>
        </is>
      </c>
      <c r="O1" s="12" t="inlineStr">
        <is>
          <t>2017</t>
        </is>
      </c>
      <c r="P1" s="12" t="inlineStr">
        <is>
          <t>2018</t>
        </is>
      </c>
      <c r="Q1" s="12" t="inlineStr">
        <is>
          <t>2019</t>
        </is>
      </c>
      <c r="R1" s="12" t="inlineStr">
        <is>
          <t>2020</t>
        </is>
      </c>
      <c r="S1" s="12" t="inlineStr">
        <is>
          <t>2021</t>
        </is>
      </c>
      <c r="T1" s="12" t="inlineStr">
        <is>
          <t>2022</t>
        </is>
      </c>
      <c r="U1" s="12" t="inlineStr">
        <is>
          <t>2023</t>
        </is>
      </c>
      <c r="V1" s="12" t="inlineStr">
        <is>
          <t>2024</t>
        </is>
      </c>
    </row>
    <row r="2">
      <c r="A2" t="inlineStr">
        <is>
          <t>Georgia</t>
        </is>
      </c>
      <c r="B2" s="12">
        <v>21.5</v>
      </c>
      <c r="C2" s="12">
        <v>23.1</v>
      </c>
      <c r="D2" s="12">
        <v>23</v>
      </c>
      <c r="E2" s="12">
        <v>23.2</v>
      </c>
      <c r="F2" s="12">
        <v>23.8</v>
      </c>
      <c r="G2" s="12">
        <v>26.4</v>
      </c>
      <c r="H2" s="12">
        <v>29.4</v>
      </c>
      <c r="I2" s="12">
        <v>30.3</v>
      </c>
      <c r="J2" s="12">
        <v>31.2</v>
      </c>
      <c r="K2" s="12">
        <v>30.6</v>
      </c>
      <c r="L2" s="12">
        <v>29.6</v>
      </c>
      <c r="M2" s="12">
        <v>26.9</v>
      </c>
      <c r="N2" s="12">
        <v>26.6</v>
      </c>
      <c r="O2" s="12">
        <v>23.8</v>
      </c>
      <c r="P2" s="12">
        <v>22.7</v>
      </c>
      <c r="Q2" s="12">
        <v>21</v>
      </c>
      <c r="R2" s="12">
        <v>20.4</v>
      </c>
      <c r="S2" s="12">
        <v>22</v>
      </c>
      <c r="T2" s="12">
        <v>18.9</v>
      </c>
      <c r="U2" s="12">
        <v>19.9</v>
      </c>
      <c r="V2" s="12">
        <v>17.1</v>
      </c>
    </row>
    <row r="3">
      <c r="A3" t="inlineStr">
        <is>
          <t>U.S.</t>
        </is>
      </c>
      <c r="B3" s="12">
        <v>20.5</v>
      </c>
      <c r="C3" s="12">
        <v>21.3</v>
      </c>
      <c r="D3" s="12">
        <v>21</v>
      </c>
      <c r="E3" s="12">
        <v>20.8</v>
      </c>
      <c r="F3" s="12">
        <v>21.2</v>
      </c>
      <c r="G3" s="12">
        <v>23.2</v>
      </c>
      <c r="H3" s="12">
        <v>25</v>
      </c>
      <c r="I3" s="12">
        <v>25.8</v>
      </c>
      <c r="J3" s="12">
        <v>25.6</v>
      </c>
      <c r="K3" s="12">
        <v>24.8</v>
      </c>
      <c r="L3" s="12">
        <v>23.9</v>
      </c>
      <c r="M3" s="12">
        <v>22.8</v>
      </c>
      <c r="N3" s="12">
        <v>21.3</v>
      </c>
      <c r="O3" s="12">
        <v>20.2</v>
      </c>
      <c r="P3" s="12">
        <v>19.5</v>
      </c>
      <c r="Q3" s="12">
        <v>18.2</v>
      </c>
      <c r="R3" s="12">
        <v>16.8</v>
      </c>
      <c r="S3" s="12">
        <v>18.3</v>
      </c>
      <c r="T3" s="12">
        <v>17.4</v>
      </c>
      <c r="U3" s="12">
        <v>16.8</v>
      </c>
      <c r="V3" s="12">
        <v>16.5</v>
      </c>
    </row>
    <row r="4">
      <c r="A4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>
      <c r="A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>
      <c r="A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>
      <c r="A7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>
      <c r="A8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>
      <c r="A9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>
      <c r="A10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>
      <c r="A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>
      <c r="A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>
      <c r="A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>
      <c r="A14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>
      <c r="A15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>
      <c r="A16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>
      <c r="A17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>
      <c r="A18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>
      <c r="A1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>
      <c r="A20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>
      <c r="A2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>
      <c r="A2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>
      <c r="A2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>
      <c r="A24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>
      <c r="A25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>
      <c r="A2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>
      <c r="A2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>
      <c r="A28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>
      <c r="A29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>
      <c r="A30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>
      <c r="A3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>
      <c r="A3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>
      <c r="A3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>
      <c r="A34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>
      <c r="A3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>
      <c r="A3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>
      <c r="A3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>
      <c r="A38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>
      <c r="A3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>
      <c r="A4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</row>
    <row r="41">
      <c r="A4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>
      <c r="A4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>
      <c r="A4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49"/>
  <sheetViews>
    <sheetView showGridLines="1" showRowColHeaders="1" tabSelected="0" workbookViewId="0" zoomScale="100"/>
  </sheetViews>
  <sheetFormatPr baseColWidth="8.43" defaultRowHeight="16" x14ac:dyDescent="0.2"/>
  <cols>
    <col min="1" max="25" bestFit="1" customWidth="1" hidden="false" width="11"/>
  </cols>
  <sheetData>
    <row r="1">
      <c r="A1" s="1" t="str">
        <f>=HYPERLINK("#'index'!B12", "back to index")</f>
      </c>
      <c r="B1" s="13" t="inlineStr">
        <is>
          <t>2002</t>
        </is>
      </c>
      <c r="C1" s="13" t="inlineStr">
        <is>
          <t>2003</t>
        </is>
      </c>
      <c r="D1" s="13" t="inlineStr">
        <is>
          <t>2004</t>
        </is>
      </c>
      <c r="E1" s="13" t="inlineStr">
        <is>
          <t>2005</t>
        </is>
      </c>
      <c r="F1" s="13" t="inlineStr">
        <is>
          <t>2006</t>
        </is>
      </c>
      <c r="G1" s="13" t="inlineStr">
        <is>
          <t>2007</t>
        </is>
      </c>
      <c r="H1" s="13" t="inlineStr">
        <is>
          <t>2008</t>
        </is>
      </c>
      <c r="I1" s="13" t="inlineStr">
        <is>
          <t>2009</t>
        </is>
      </c>
      <c r="J1" s="13" t="inlineStr">
        <is>
          <t>2010</t>
        </is>
      </c>
      <c r="K1" s="13" t="inlineStr">
        <is>
          <t>2011</t>
        </is>
      </c>
      <c r="L1" s="13" t="inlineStr">
        <is>
          <t>2012</t>
        </is>
      </c>
      <c r="M1" s="13" t="inlineStr">
        <is>
          <t>2013</t>
        </is>
      </c>
      <c r="N1" s="13" t="inlineStr">
        <is>
          <t>2014</t>
        </is>
      </c>
      <c r="O1" s="13" t="inlineStr">
        <is>
          <t>2015</t>
        </is>
      </c>
      <c r="P1" s="13" t="inlineStr">
        <is>
          <t>2016</t>
        </is>
      </c>
      <c r="Q1" s="13" t="inlineStr">
        <is>
          <t>2017</t>
        </is>
      </c>
      <c r="R1" s="13" t="inlineStr">
        <is>
          <t>2018</t>
        </is>
      </c>
      <c r="S1" s="13" t="inlineStr">
        <is>
          <t>2019</t>
        </is>
      </c>
      <c r="T1" s="13" t="inlineStr">
        <is>
          <t>2020</t>
        </is>
      </c>
      <c r="U1" s="13" t="inlineStr">
        <is>
          <t>2021</t>
        </is>
      </c>
      <c r="V1" s="13" t="inlineStr">
        <is>
          <t>2022</t>
        </is>
      </c>
      <c r="W1" s="13" t="inlineStr">
        <is>
          <t>2023</t>
        </is>
      </c>
      <c r="X1" s="13" t="inlineStr">
        <is>
          <t>2024</t>
        </is>
      </c>
      <c r="Y1" s="13" t="inlineStr">
        <is>
          <t>2025</t>
        </is>
      </c>
    </row>
    <row r="2">
      <c r="A2" t="inlineStr">
        <is>
          <t>Georgia</t>
        </is>
      </c>
      <c r="B2" s="13">
        <v>4.8</v>
      </c>
      <c r="C2" s="13">
        <v>4.8</v>
      </c>
      <c r="D2" s="13">
        <v>4.7</v>
      </c>
      <c r="E2" s="13">
        <v>5.2</v>
      </c>
      <c r="F2" s="13">
        <v>4.7</v>
      </c>
      <c r="G2" s="13">
        <v>4.6</v>
      </c>
      <c r="H2" s="13">
        <v>6.3</v>
      </c>
      <c r="I2" s="13">
        <v>9.7</v>
      </c>
      <c r="J2" s="13">
        <v>10.2</v>
      </c>
      <c r="K2" s="13">
        <v>9.9</v>
      </c>
      <c r="L2" s="13">
        <v>9</v>
      </c>
      <c r="M2" s="13">
        <v>8.2</v>
      </c>
      <c r="N2" s="13">
        <v>7.1</v>
      </c>
      <c r="O2" s="13">
        <v>5.9</v>
      </c>
      <c r="P2" s="13">
        <v>5.4</v>
      </c>
      <c r="Q2" s="13">
        <v>4.7</v>
      </c>
      <c r="R2" s="13">
        <v>4</v>
      </c>
      <c r="S2" s="13">
        <v>3.5</v>
      </c>
      <c r="T2" s="13">
        <v>6.5</v>
      </c>
      <c r="U2" s="13">
        <v>3.9</v>
      </c>
      <c r="V2" s="13">
        <v>3.1</v>
      </c>
      <c r="W2" s="13">
        <v>3.2</v>
      </c>
      <c r="X2" s="13">
        <v>3.5</v>
      </c>
      <c r="Y2" s="13">
        <v>3.4</v>
      </c>
    </row>
    <row r="3">
      <c r="A3" t="inlineStr">
        <is>
          <t>U.S.</t>
        </is>
      </c>
      <c r="B3" s="13">
        <v>5.8</v>
      </c>
      <c r="C3" s="13">
        <v>6</v>
      </c>
      <c r="D3" s="13">
        <v>5.5</v>
      </c>
      <c r="E3" s="13">
        <v>5.1</v>
      </c>
      <c r="F3" s="13">
        <v>4.6</v>
      </c>
      <c r="G3" s="13">
        <v>4.6</v>
      </c>
      <c r="H3" s="13">
        <v>5.8</v>
      </c>
      <c r="I3" s="13">
        <v>9.3</v>
      </c>
      <c r="J3" s="13">
        <v>9.6</v>
      </c>
      <c r="K3" s="13">
        <v>8.9</v>
      </c>
      <c r="L3" s="13">
        <v>8.1</v>
      </c>
      <c r="M3" s="13">
        <v>7.4</v>
      </c>
      <c r="N3" s="13">
        <v>6.2</v>
      </c>
      <c r="O3" s="13">
        <v>5.3</v>
      </c>
      <c r="P3" s="13">
        <v>4.9</v>
      </c>
      <c r="Q3" s="13">
        <v>4.4</v>
      </c>
      <c r="R3" s="13">
        <v>3.9</v>
      </c>
      <c r="S3" s="13">
        <v>3.7</v>
      </c>
      <c r="T3" s="13">
        <v>8.1</v>
      </c>
      <c r="U3" s="13">
        <v>5.3</v>
      </c>
      <c r="V3" s="13">
        <v>3.6</v>
      </c>
      <c r="W3" s="13">
        <v>3.6</v>
      </c>
      <c r="X3" s="13">
        <v>4</v>
      </c>
      <c r="Y3" s="13">
        <v>4.3</v>
      </c>
    </row>
    <row r="4">
      <c r="A4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>
      <c r="A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>
      <c r="A6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>
      <c r="A7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>
      <c r="A8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>
      <c r="A9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>
      <c r="A10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>
      <c r="A11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>
      <c r="A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>
      <c r="A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>
      <c r="A1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>
      <c r="A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>
      <c r="A16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>
      <c r="A17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>
      <c r="A18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>
      <c r="A19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>
      <c r="A20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>
      <c r="A21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>
      <c r="A2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>
      <c r="A2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>
      <c r="A24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>
      <c r="A2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>
      <c r="A26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>
      <c r="A27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>
      <c r="A28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>
      <c r="A29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>
      <c r="A3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>
      <c r="A31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>
      <c r="A3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>
      <c r="A3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>
      <c r="A34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>
      <c r="A3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>
      <c r="A3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>
      <c r="A37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>
      <c r="A38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>
      <c r="A3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>
      <c r="A4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>
      <c r="A41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>
      <c r="A4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>
      <c r="A4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>
      <c r="A4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>
      <c r="A4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>
      <c r="A4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>
      <c r="A47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>
      <c r="A48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>
      <c r="A49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=HYPERLINK("#'index'!B14", "back to index")</f>
      </c>
      <c r="B1" s="14" t="inlineStr">
        <is>
          <t>2000</t>
        </is>
      </c>
      <c r="C1" s="14" t="inlineStr">
        <is>
          <t>2001</t>
        </is>
      </c>
      <c r="D1" s="14" t="inlineStr">
        <is>
          <t>2002</t>
        </is>
      </c>
      <c r="E1" s="14" t="inlineStr">
        <is>
          <t>2003</t>
        </is>
      </c>
      <c r="F1" s="14" t="inlineStr">
        <is>
          <t>2004</t>
        </is>
      </c>
      <c r="G1" s="14" t="inlineStr">
        <is>
          <t>2005</t>
        </is>
      </c>
      <c r="H1" s="14" t="inlineStr">
        <is>
          <t>2006</t>
        </is>
      </c>
      <c r="I1" s="14" t="inlineStr">
        <is>
          <t>2007</t>
        </is>
      </c>
      <c r="J1" s="14" t="inlineStr">
        <is>
          <t>2008</t>
        </is>
      </c>
      <c r="K1" s="14" t="inlineStr">
        <is>
          <t>2009</t>
        </is>
      </c>
      <c r="L1" s="14" t="inlineStr">
        <is>
          <t>2010</t>
        </is>
      </c>
      <c r="M1" s="14" t="inlineStr">
        <is>
          <t>2011</t>
        </is>
      </c>
      <c r="N1" s="14" t="inlineStr">
        <is>
          <t>2012</t>
        </is>
      </c>
      <c r="O1" s="14" t="inlineStr">
        <is>
          <t>2013</t>
        </is>
      </c>
      <c r="P1" s="14" t="inlineStr">
        <is>
          <t>2014</t>
        </is>
      </c>
      <c r="Q1" s="14" t="inlineStr">
        <is>
          <t>2015</t>
        </is>
      </c>
      <c r="R1" s="14" t="inlineStr">
        <is>
          <t>2016</t>
        </is>
      </c>
      <c r="S1" s="14" t="inlineStr">
        <is>
          <t>2017</t>
        </is>
      </c>
      <c r="T1" s="14" t="inlineStr">
        <is>
          <t>2018</t>
        </is>
      </c>
      <c r="U1" s="14" t="inlineStr">
        <is>
          <t>2019</t>
        </is>
      </c>
      <c r="V1" s="14" t="inlineStr">
        <is>
          <t>2020</t>
        </is>
      </c>
      <c r="W1" s="14" t="inlineStr">
        <is>
          <t>2021</t>
        </is>
      </c>
      <c r="X1" s="14" t="inlineStr">
        <is>
          <t>2022</t>
        </is>
      </c>
      <c r="Y1" s="14" t="inlineStr">
        <is>
          <t>2023</t>
        </is>
      </c>
      <c r="Z1" s="14" t="inlineStr">
        <is>
          <t>2024</t>
        </is>
      </c>
      <c r="AA1" s="14" t="inlineStr">
        <is>
          <t>2025</t>
        </is>
      </c>
    </row>
    <row r="2">
      <c r="A2" t="inlineStr">
        <is>
          <t>GA. Black or African-American</t>
        </is>
      </c>
      <c r="B2" s="14">
        <v>13.7</v>
      </c>
      <c r="C2" s="14">
        <v>13.2</v>
      </c>
      <c r="D2" s="14">
        <v>13.7</v>
      </c>
      <c r="E2" s="14">
        <v>13.8</v>
      </c>
      <c r="F2" s="14">
        <v>13.9</v>
      </c>
      <c r="G2" s="14">
        <v>12.4</v>
      </c>
      <c r="H2" s="14">
        <v>12.8</v>
      </c>
      <c r="I2" s="14">
        <v>12.8</v>
      </c>
      <c r="J2" s="14">
        <v>13.2</v>
      </c>
      <c r="K2" s="14">
        <v>12.6</v>
      </c>
      <c r="L2" s="14">
        <v>9.7</v>
      </c>
      <c r="M2" s="14">
        <v>11.1</v>
      </c>
      <c r="N2" s="14">
        <v>10.3</v>
      </c>
      <c r="O2" s="14">
        <v>11.4</v>
      </c>
      <c r="P2" s="14">
        <v>13.1</v>
      </c>
      <c r="Q2" s="14">
        <v>13</v>
      </c>
      <c r="R2" s="14">
        <v>12.1</v>
      </c>
      <c r="S2" s="14">
        <v>11.6</v>
      </c>
      <c r="T2" s="14">
        <v>11.7</v>
      </c>
      <c r="U2" s="14">
        <v>10.4</v>
      </c>
      <c r="V2" s="14">
        <v>9.3</v>
      </c>
      <c r="W2" s="14">
        <v>9.5</v>
      </c>
      <c r="X2" s="14">
        <v>11.3</v>
      </c>
      <c r="Y2" s="14">
        <v>11.5</v>
      </c>
      <c r="Z2" s="14">
        <v>10.6</v>
      </c>
      <c r="AA2" s="14">
        <v>11.8</v>
      </c>
    </row>
    <row r="3">
      <c r="A3" t="inlineStr">
        <is>
          <t>GA. White</t>
        </is>
      </c>
      <c r="B3" s="14">
        <v>6</v>
      </c>
      <c r="C3" s="14">
        <v>6.2</v>
      </c>
      <c r="D3" s="14">
        <v>6.6</v>
      </c>
      <c r="E3" s="14">
        <v>6.2</v>
      </c>
      <c r="F3" s="14">
        <v>6.1</v>
      </c>
      <c r="G3" s="14">
        <v>5.7</v>
      </c>
      <c r="H3" s="14">
        <v>6</v>
      </c>
      <c r="I3" s="14">
        <v>5.8</v>
      </c>
      <c r="J3" s="14">
        <v>6.2</v>
      </c>
      <c r="K3" s="14">
        <v>5.6</v>
      </c>
      <c r="L3" s="14">
        <v>5</v>
      </c>
      <c r="M3" s="14">
        <v>5.1</v>
      </c>
      <c r="N3" s="14">
        <v>4.7</v>
      </c>
      <c r="O3" s="14">
        <v>5.6</v>
      </c>
      <c r="P3" s="14">
        <v>5</v>
      </c>
      <c r="Q3" s="14">
        <v>5.3</v>
      </c>
      <c r="R3" s="14">
        <v>5.3</v>
      </c>
      <c r="S3" s="14">
        <v>4.8</v>
      </c>
      <c r="T3" s="14">
        <v>4.7</v>
      </c>
      <c r="U3" s="14">
        <v>5.3</v>
      </c>
      <c r="V3" s="14">
        <v>4.8</v>
      </c>
      <c r="W3" s="14">
        <v>4.5</v>
      </c>
      <c r="X3" s="14">
        <v>5.2</v>
      </c>
      <c r="Y3" s="14">
        <v>4.9</v>
      </c>
      <c r="Z3" s="14">
        <v>4.7</v>
      </c>
      <c r="AA3" s="14">
        <v>4.6</v>
      </c>
    </row>
    <row r="4">
      <c r="A4" t="inlineStr">
        <is>
          <t>Georgia</t>
        </is>
      </c>
      <c r="B4" s="14">
        <v>8.5</v>
      </c>
      <c r="C4" s="14">
        <v>8.5</v>
      </c>
      <c r="D4" s="14">
        <v>8.9</v>
      </c>
      <c r="E4" s="14">
        <v>8.5</v>
      </c>
      <c r="F4" s="14">
        <v>8.5</v>
      </c>
      <c r="G4" s="14">
        <v>8</v>
      </c>
      <c r="H4" s="14">
        <v>8.1</v>
      </c>
      <c r="I4" s="14">
        <v>7.9</v>
      </c>
      <c r="J4" s="14">
        <v>8</v>
      </c>
      <c r="K4" s="14">
        <v>7.5</v>
      </c>
      <c r="L4" s="14">
        <v>6.3</v>
      </c>
      <c r="M4" s="14">
        <v>6.8</v>
      </c>
      <c r="N4" s="14">
        <v>6.7</v>
      </c>
      <c r="O4" s="14">
        <v>7.2</v>
      </c>
      <c r="P4" s="14">
        <v>7.7</v>
      </c>
      <c r="Q4" s="14">
        <v>7.8</v>
      </c>
      <c r="R4" s="14">
        <v>7.4</v>
      </c>
      <c r="S4" s="14">
        <v>7.2</v>
      </c>
      <c r="T4" s="14">
        <v>7.1</v>
      </c>
      <c r="U4" s="14">
        <v>7</v>
      </c>
      <c r="V4" s="14">
        <v>6.3</v>
      </c>
      <c r="W4" s="14">
        <v>6.2</v>
      </c>
      <c r="X4" s="14">
        <v>7.2</v>
      </c>
      <c r="Y4" s="14">
        <v>7.1</v>
      </c>
      <c r="Z4" s="14">
        <v>6.5</v>
      </c>
      <c r="AA4" s="14">
        <v>6.9</v>
      </c>
    </row>
    <row r="5">
      <c r="A5" t="inlineStr">
        <is>
          <t>U.S.</t>
        </is>
      </c>
      <c r="B5" s="14">
        <v>6.9</v>
      </c>
      <c r="C5" s="14">
        <v>6.9</v>
      </c>
      <c r="D5" s="14">
        <v>7</v>
      </c>
      <c r="E5" s="14">
        <v>6.9</v>
      </c>
      <c r="F5" s="14">
        <v>6.8</v>
      </c>
      <c r="G5" s="14">
        <v>6.9</v>
      </c>
      <c r="H5" s="14">
        <v>6.7</v>
      </c>
      <c r="I5" s="14">
        <v>6.8</v>
      </c>
      <c r="J5" s="14">
        <v>6.6</v>
      </c>
      <c r="K5" s="14">
        <v>6.4</v>
      </c>
      <c r="L5" s="14">
        <v>6.15</v>
      </c>
      <c r="M5" s="14">
        <v>6.07</v>
      </c>
      <c r="N5" s="14">
        <v>5.98</v>
      </c>
      <c r="O5" s="14">
        <v>5.96</v>
      </c>
      <c r="P5" s="14">
        <v>5.82</v>
      </c>
      <c r="Q5" s="14">
        <v>5.9</v>
      </c>
      <c r="R5" s="14">
        <v>5.9</v>
      </c>
      <c r="S5" s="14">
        <v>5.8</v>
      </c>
      <c r="T5" s="14">
        <v>5.7</v>
      </c>
      <c r="U5" s="14">
        <v>5.6</v>
      </c>
      <c r="V5" s="14">
        <v>5.4</v>
      </c>
      <c r="W5" s="14">
        <v>5.4</v>
      </c>
      <c r="X5" s="14">
        <v>5.6</v>
      </c>
      <c r="Y5" s="14">
        <v>5.6</v>
      </c>
      <c r="Z5" s="14">
        <v>5.5</v>
      </c>
      <c r="AA5" s="14" t="inlineStr">
        <is>
          <t/>
        </is>
      </c>
    </row>
    <row r="6">
      <c r="A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>
      <c r="A7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>
      <c r="A8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>
      <c r="A9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>
      <c r="A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>
      <c r="A11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>
      <c r="A1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>
      <c r="A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>
      <c r="A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>
      <c r="A15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>
      <c r="A16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>
      <c r="A17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>
      <c r="A18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>
      <c r="A19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>
      <c r="A20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>
      <c r="A21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>
      <c r="A22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>
      <c r="A2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>
      <c r="A2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>
      <c r="A25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>
      <c r="A2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>
      <c r="A27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>
      <c r="A28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>
      <c r="A29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>
      <c r="A3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>
      <c r="A31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>
      <c r="A32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>
      <c r="A3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>
      <c r="A3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>
      <c r="A3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>
      <c r="A3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>
      <c r="A37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>
      <c r="A38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>
      <c r="A39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>
      <c r="A40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>
      <c r="A41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>
      <c r="A4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>
      <c r="A4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>
      <c r="A4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>
      <c r="A4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>
      <c r="A4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>
      <c r="A4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>
      <c r="A48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>
      <c r="A4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>
      <c r="A5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>
      <c r="A51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>
      <c r="A52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>
      <c r="A5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>
      <c r="A5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>
      <c r="A55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>
      <c r="A5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>
      <c r="A5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>
      <c r="A58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>
      <c r="A59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>
      <c r="A60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>
      <c r="A61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>
      <c r="A62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>
      <c r="A6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>
      <c r="A6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>
      <c r="A65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>
      <c r="A6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>
      <c r="A67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>
      <c r="A68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>
      <c r="A69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>
      <c r="A70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>
      <c r="A71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>
      <c r="A7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>
      <c r="A73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>
      <c r="A7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>
      <c r="A75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>
      <c r="A7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>
      <c r="A77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>
      <c r="A78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>
      <c r="A79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>
      <c r="A80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>
      <c r="A81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>
      <c r="A82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>
      <c r="A8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>
      <c r="A8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>
      <c r="A85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>
      <c r="A8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>
      <c r="A87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>
      <c r="A88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>
      <c r="A89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>
      <c r="A90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>
      <c r="A91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>
      <c r="A92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>
      <c r="A9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>
      <c r="A9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>
      <c r="A95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>
      <c r="A9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>
      <c r="A97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>
      <c r="A98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>
      <c r="A99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>
      <c r="A100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>
      <c r="A101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>
      <c r="A102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>
      <c r="A103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>
      <c r="A10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Z101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4.711"/>
    <col min="2" max="26" bestFit="1" customWidth="1" hidden="false" width="11"/>
  </cols>
  <sheetData>
    <row r="1">
      <c r="A1" s="1" t="str">
        <f>=HYPERLINK("#'index'!B15", "back to index")</f>
      </c>
      <c r="B1" s="15" t="inlineStr">
        <is>
          <t>2000</t>
        </is>
      </c>
      <c r="C1" s="15" t="inlineStr">
        <is>
          <t>2001</t>
        </is>
      </c>
      <c r="D1" s="15" t="inlineStr">
        <is>
          <t>2002</t>
        </is>
      </c>
      <c r="E1" s="15" t="inlineStr">
        <is>
          <t>2003</t>
        </is>
      </c>
      <c r="F1" s="15" t="inlineStr">
        <is>
          <t>2004</t>
        </is>
      </c>
      <c r="G1" s="15" t="inlineStr">
        <is>
          <t>2005</t>
        </is>
      </c>
      <c r="H1" s="15" t="inlineStr">
        <is>
          <t>2006</t>
        </is>
      </c>
      <c r="I1" s="15" t="inlineStr">
        <is>
          <t>2007</t>
        </is>
      </c>
      <c r="J1" s="15" t="inlineStr">
        <is>
          <t>2008</t>
        </is>
      </c>
      <c r="K1" s="15" t="inlineStr">
        <is>
          <t>2009</t>
        </is>
      </c>
      <c r="L1" s="15" t="inlineStr">
        <is>
          <t>2010</t>
        </is>
      </c>
      <c r="M1" s="15" t="inlineStr">
        <is>
          <t>2011</t>
        </is>
      </c>
      <c r="N1" s="15" t="inlineStr">
        <is>
          <t>2012</t>
        </is>
      </c>
      <c r="O1" s="15" t="inlineStr">
        <is>
          <t>2013</t>
        </is>
      </c>
      <c r="P1" s="15" t="inlineStr">
        <is>
          <t>2014</t>
        </is>
      </c>
      <c r="Q1" s="15" t="inlineStr">
        <is>
          <t>2015</t>
        </is>
      </c>
      <c r="R1" s="15" t="inlineStr">
        <is>
          <t>2016</t>
        </is>
      </c>
      <c r="S1" s="15" t="inlineStr">
        <is>
          <t>2017</t>
        </is>
      </c>
      <c r="T1" s="15" t="inlineStr">
        <is>
          <t>2018</t>
        </is>
      </c>
      <c r="U1" s="15" t="inlineStr">
        <is>
          <t>2019</t>
        </is>
      </c>
      <c r="V1" s="15" t="inlineStr">
        <is>
          <t>2020</t>
        </is>
      </c>
      <c r="W1" s="15" t="inlineStr">
        <is>
          <t>2021</t>
        </is>
      </c>
      <c r="X1" s="15" t="inlineStr">
        <is>
          <t>2022</t>
        </is>
      </c>
      <c r="Y1" s="15" t="inlineStr">
        <is>
          <t>2023</t>
        </is>
      </c>
      <c r="Z1" s="15" t="inlineStr">
        <is>
          <t>2024</t>
        </is>
      </c>
    </row>
    <row r="2">
      <c r="A2" t="inlineStr">
        <is>
          <t>Infant Care</t>
        </is>
      </c>
      <c r="B2" s="15">
        <v>2</v>
      </c>
      <c r="C2" s="15">
        <v>2.1</v>
      </c>
      <c r="D2" s="15">
        <v>2.2</v>
      </c>
      <c r="E2" s="15">
        <v>2.1</v>
      </c>
      <c r="F2" s="15">
        <v>2</v>
      </c>
      <c r="G2" s="15">
        <v>2</v>
      </c>
      <c r="H2" s="15">
        <v>2</v>
      </c>
      <c r="I2" s="15">
        <v>1.9</v>
      </c>
      <c r="J2" s="15">
        <v>1.8</v>
      </c>
      <c r="K2" s="15">
        <v>1.8</v>
      </c>
      <c r="L2" s="15">
        <v>1.7</v>
      </c>
      <c r="M2" s="15">
        <v>1.8</v>
      </c>
      <c r="N2" s="15">
        <v>1.4</v>
      </c>
      <c r="O2" s="15">
        <v>1.7</v>
      </c>
      <c r="P2" s="15">
        <v>1.9</v>
      </c>
      <c r="Q2" s="15">
        <v>2.1</v>
      </c>
      <c r="R2" s="15">
        <v>1.8</v>
      </c>
      <c r="S2" s="15">
        <v>1.9</v>
      </c>
      <c r="T2" s="15">
        <v>1.7</v>
      </c>
      <c r="U2" s="15">
        <v>1.9</v>
      </c>
      <c r="V2" s="15">
        <v>2.1</v>
      </c>
      <c r="W2" s="15">
        <v>2.1</v>
      </c>
      <c r="X2" s="15">
        <v>2.3</v>
      </c>
      <c r="Y2" s="15">
        <v>1.9</v>
      </c>
      <c r="Z2" s="15">
        <v>2</v>
      </c>
    </row>
    <row r="3">
      <c r="A3" t="inlineStr">
        <is>
          <t>Maternal Care</t>
        </is>
      </c>
      <c r="B3" s="15">
        <v>2.2</v>
      </c>
      <c r="C3" s="15">
        <v>2.2</v>
      </c>
      <c r="D3" s="15">
        <v>2</v>
      </c>
      <c r="E3" s="15">
        <v>2.1</v>
      </c>
      <c r="F3" s="15">
        <v>2.3</v>
      </c>
      <c r="G3" s="15">
        <v>2.2</v>
      </c>
      <c r="H3" s="15">
        <v>1.8</v>
      </c>
      <c r="I3" s="15">
        <v>2.1</v>
      </c>
      <c r="J3" s="15">
        <v>1.9</v>
      </c>
      <c r="K3" s="15">
        <v>1.9</v>
      </c>
      <c r="L3" s="15">
        <v>1.9</v>
      </c>
      <c r="M3" s="15">
        <v>2.3</v>
      </c>
      <c r="N3" s="15">
        <v>2.2</v>
      </c>
      <c r="O3" s="15">
        <v>2.1</v>
      </c>
      <c r="P3" s="15">
        <v>2.2</v>
      </c>
      <c r="Q3" s="15">
        <v>2.3</v>
      </c>
      <c r="R3" s="15">
        <v>2.3</v>
      </c>
      <c r="S3" s="15">
        <v>2.2</v>
      </c>
      <c r="T3" s="15">
        <v>2.1</v>
      </c>
      <c r="U3" s="15">
        <v>2.2</v>
      </c>
      <c r="V3" s="15">
        <v>2.3</v>
      </c>
      <c r="W3" s="15">
        <v>2.2</v>
      </c>
      <c r="X3" s="15">
        <v>2.4</v>
      </c>
      <c r="Y3" s="15">
        <v>2.1</v>
      </c>
      <c r="Z3" s="15">
        <v>1.9</v>
      </c>
    </row>
    <row r="4">
      <c r="A4" t="inlineStr">
        <is>
          <t>Newborn Care</t>
        </is>
      </c>
      <c r="B4" s="15">
        <v>1.7</v>
      </c>
      <c r="C4" s="15">
        <v>1.8</v>
      </c>
      <c r="D4" s="15">
        <v>1.7</v>
      </c>
      <c r="E4" s="15">
        <v>1.7</v>
      </c>
      <c r="F4" s="15">
        <v>1.5</v>
      </c>
      <c r="G4" s="15">
        <v>1.4</v>
      </c>
      <c r="H4" s="15">
        <v>1.5</v>
      </c>
      <c r="I4" s="15">
        <v>1.5</v>
      </c>
      <c r="J4" s="15">
        <v>1.4</v>
      </c>
      <c r="K4" s="15">
        <v>1.4</v>
      </c>
      <c r="L4" s="15">
        <v>1</v>
      </c>
      <c r="M4" s="15">
        <v>1.3</v>
      </c>
      <c r="N4" s="15">
        <v>1.3</v>
      </c>
      <c r="O4" s="15">
        <v>1.4</v>
      </c>
      <c r="P4" s="15">
        <v>1.4</v>
      </c>
      <c r="Q4" s="15">
        <v>1.4</v>
      </c>
      <c r="R4" s="15">
        <v>1.5</v>
      </c>
      <c r="S4" s="15">
        <v>1.5</v>
      </c>
      <c r="T4" s="15">
        <v>1.5</v>
      </c>
      <c r="U4" s="15">
        <v>1.6</v>
      </c>
      <c r="V4" s="15">
        <v>1.5</v>
      </c>
      <c r="W4" s="15">
        <v>1.2</v>
      </c>
      <c r="X4" s="15">
        <v>1.3</v>
      </c>
      <c r="Y4" s="15">
        <v>1.3</v>
      </c>
      <c r="Z4" s="15">
        <v>1.3</v>
      </c>
    </row>
    <row r="5">
      <c r="A5" t="inlineStr">
        <is>
          <t>Women's Health</t>
        </is>
      </c>
      <c r="B5" s="15">
        <v>8.1</v>
      </c>
      <c r="C5" s="15">
        <v>8.4</v>
      </c>
      <c r="D5" s="15">
        <v>9.1</v>
      </c>
      <c r="E5" s="15">
        <v>9.3</v>
      </c>
      <c r="F5" s="15">
        <v>9.4</v>
      </c>
      <c r="G5" s="15">
        <v>8.6</v>
      </c>
      <c r="H5" s="15">
        <v>7.1</v>
      </c>
      <c r="I5" s="15">
        <v>7.9</v>
      </c>
      <c r="J5" s="15">
        <v>7.8</v>
      </c>
      <c r="K5" s="15">
        <v>7.9</v>
      </c>
      <c r="L5" s="15">
        <v>7</v>
      </c>
      <c r="M5" s="15">
        <v>5.7</v>
      </c>
      <c r="N5" s="15">
        <v>7.1</v>
      </c>
      <c r="O5" s="15">
        <v>8.1</v>
      </c>
      <c r="P5" s="15">
        <v>8</v>
      </c>
      <c r="Q5" s="15">
        <v>8.6</v>
      </c>
      <c r="R5" s="15">
        <v>8.1</v>
      </c>
      <c r="S5" s="15">
        <v>7.5</v>
      </c>
      <c r="T5" s="15">
        <v>7.5</v>
      </c>
      <c r="U5" s="15">
        <v>7.3</v>
      </c>
      <c r="V5" s="15">
        <v>6.7</v>
      </c>
      <c r="W5" s="15">
        <v>7.2</v>
      </c>
      <c r="X5" s="15">
        <v>7.2</v>
      </c>
      <c r="Y5" s="15">
        <v>7.2</v>
      </c>
      <c r="Z5" s="15">
        <v>6.8</v>
      </c>
    </row>
    <row r="6">
      <c r="A6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>
      <c r="A22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>
      <c r="A2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>
      <c r="A2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>
      <c r="A26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>
      <c r="A27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>
      <c r="A2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>
      <c r="A29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>
      <c r="A30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>
      <c r="A31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>
      <c r="A32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>
      <c r="A3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>
      <c r="A3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>
      <c r="A3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>
      <c r="A36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>
      <c r="A37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>
      <c r="A38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>
      <c r="A3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>
      <c r="A40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>
      <c r="A4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>
      <c r="A42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>
      <c r="A4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>
      <c r="A4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>
      <c r="A4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>
      <c r="A4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>
      <c r="A47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>
      <c r="A4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>
      <c r="A49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>
      <c r="A50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>
      <c r="A51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>
      <c r="A52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>
      <c r="A5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>
      <c r="A5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>
      <c r="A5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>
      <c r="A5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>
      <c r="A57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>
      <c r="A5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>
      <c r="A59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>
      <c r="A60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>
      <c r="A61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>
      <c r="A62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>
      <c r="A6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>
      <c r="A6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>
      <c r="A6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>
      <c r="A6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>
      <c r="A67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>
      <c r="A68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>
      <c r="A69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>
      <c r="A70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>
      <c r="A71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>
      <c r="A72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>
      <c r="A73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>
      <c r="A7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>
      <c r="A7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>
      <c r="A7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>
      <c r="A77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>
      <c r="A78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>
      <c r="A79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>
      <c r="A80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>
      <c r="A81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>
      <c r="A82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>
      <c r="A83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>
      <c r="A8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>
      <c r="A8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>
      <c r="A8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>
      <c r="A87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>
      <c r="A88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>
      <c r="A89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>
      <c r="A90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>
      <c r="A91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>
      <c r="A92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>
      <c r="A93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>
      <c r="A94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>
      <c r="A9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>
      <c r="A9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>
      <c r="A97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>
      <c r="A98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>
      <c r="A99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>
      <c r="A100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>
      <c r="A101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S73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19" bestFit="1" customWidth="1" hidden="false" width="11"/>
  </cols>
  <sheetData>
    <row r="1">
      <c r="A1" s="1" t="str">
        <f>=HYPERLINK("#'index'!B16", "back to index")</f>
      </c>
      <c r="B1" s="16" t="inlineStr">
        <is>
          <t>2008</t>
        </is>
      </c>
      <c r="C1" s="16" t="inlineStr">
        <is>
          <t>2009</t>
        </is>
      </c>
      <c r="D1" s="16" t="inlineStr">
        <is>
          <t>2010</t>
        </is>
      </c>
      <c r="E1" s="16" t="inlineStr">
        <is>
          <t>2011</t>
        </is>
      </c>
      <c r="F1" s="16" t="inlineStr">
        <is>
          <t>2012</t>
        </is>
      </c>
      <c r="G1" s="16" t="inlineStr">
        <is>
          <t>2013</t>
        </is>
      </c>
      <c r="H1" s="16" t="inlineStr">
        <is>
          <t>2014</t>
        </is>
      </c>
      <c r="I1" s="16" t="inlineStr">
        <is>
          <t>2015</t>
        </is>
      </c>
      <c r="J1" s="16" t="inlineStr">
        <is>
          <t>2016</t>
        </is>
      </c>
      <c r="K1" s="16" t="inlineStr">
        <is>
          <t>2017</t>
        </is>
      </c>
      <c r="L1" s="16" t="inlineStr">
        <is>
          <t>2018</t>
        </is>
      </c>
      <c r="M1" s="16" t="inlineStr">
        <is>
          <t>2019</t>
        </is>
      </c>
      <c r="N1" s="16" t="inlineStr">
        <is>
          <t>2020</t>
        </is>
      </c>
      <c r="O1" s="16" t="inlineStr">
        <is>
          <t>2021</t>
        </is>
      </c>
      <c r="P1" s="16" t="inlineStr">
        <is>
          <t>2022</t>
        </is>
      </c>
      <c r="Q1" s="16" t="inlineStr">
        <is>
          <t>2023</t>
        </is>
      </c>
      <c r="R1" s="16" t="inlineStr">
        <is>
          <t>2024</t>
        </is>
      </c>
      <c r="S1" s="16" t="inlineStr">
        <is>
          <t>2025</t>
        </is>
      </c>
    </row>
    <row r="2">
      <c r="A2" t="inlineStr">
        <is>
          <t>GA. Black or African-American</t>
        </is>
      </c>
      <c r="B2" s="16">
        <v>14.7</v>
      </c>
      <c r="C2" s="16">
        <v>14.3</v>
      </c>
      <c r="D2" s="16">
        <v>14</v>
      </c>
      <c r="E2" s="16">
        <v>13.8</v>
      </c>
      <c r="F2" s="16">
        <v>14</v>
      </c>
      <c r="G2" s="16">
        <v>13.5</v>
      </c>
      <c r="H2" s="16">
        <v>13.6</v>
      </c>
      <c r="I2" s="16">
        <v>13.7</v>
      </c>
      <c r="J2" s="16">
        <v>14</v>
      </c>
      <c r="K2" s="16">
        <v>14.1</v>
      </c>
      <c r="L2" s="16">
        <v>14.3</v>
      </c>
      <c r="M2" s="16">
        <v>14.4</v>
      </c>
      <c r="N2" s="16">
        <v>14.2</v>
      </c>
      <c r="O2" s="16">
        <v>14.9</v>
      </c>
      <c r="P2" s="16">
        <v>15</v>
      </c>
      <c r="Q2" s="16">
        <v>14.7</v>
      </c>
      <c r="R2" s="16">
        <v>15.3</v>
      </c>
      <c r="S2" s="16">
        <v>15.4</v>
      </c>
    </row>
    <row r="3">
      <c r="A3" t="inlineStr">
        <is>
          <t>GA. White</t>
        </is>
      </c>
      <c r="B3" s="16">
        <v>10.5</v>
      </c>
      <c r="C3" s="16">
        <v>9.9</v>
      </c>
      <c r="D3" s="16">
        <v>10.2</v>
      </c>
      <c r="E3" s="16">
        <v>9.6</v>
      </c>
      <c r="F3" s="16">
        <v>9.5</v>
      </c>
      <c r="G3" s="16">
        <v>9.3</v>
      </c>
      <c r="H3" s="16">
        <v>9.3</v>
      </c>
      <c r="I3" s="16">
        <v>9.3</v>
      </c>
      <c r="J3" s="16">
        <v>9.7</v>
      </c>
      <c r="K3" s="16">
        <v>9.9</v>
      </c>
      <c r="L3" s="16">
        <v>9.9</v>
      </c>
      <c r="M3" s="16">
        <v>10</v>
      </c>
      <c r="N3" s="16">
        <v>9.8</v>
      </c>
      <c r="O3" s="16">
        <v>10.2</v>
      </c>
      <c r="P3" s="16">
        <v>10.1</v>
      </c>
      <c r="Q3" s="16">
        <v>10.3</v>
      </c>
      <c r="R3" s="16">
        <v>10.1</v>
      </c>
      <c r="S3" s="16">
        <v>10.2</v>
      </c>
    </row>
    <row r="4">
      <c r="A4" t="inlineStr">
        <is>
          <t>Georgia</t>
        </is>
      </c>
      <c r="B4" s="16">
        <v>11.9</v>
      </c>
      <c r="C4" s="16">
        <v>11.4</v>
      </c>
      <c r="D4" s="16">
        <v>11.4</v>
      </c>
      <c r="E4" s="16">
        <v>11</v>
      </c>
      <c r="F4" s="16">
        <v>11</v>
      </c>
      <c r="G4" s="16">
        <v>10.7</v>
      </c>
      <c r="H4" s="16">
        <v>10.8</v>
      </c>
      <c r="I4" s="16">
        <v>10.8</v>
      </c>
      <c r="J4" s="16">
        <v>11.2</v>
      </c>
      <c r="K4" s="16">
        <v>11.4</v>
      </c>
      <c r="L4" s="16">
        <v>11.5</v>
      </c>
      <c r="M4" s="16">
        <v>11.6</v>
      </c>
      <c r="N4" s="16">
        <v>11.4</v>
      </c>
      <c r="O4" s="16">
        <v>11.9</v>
      </c>
      <c r="P4" s="16">
        <v>11.9</v>
      </c>
      <c r="Q4" s="16">
        <v>11.8</v>
      </c>
      <c r="R4" s="16">
        <v>11.8</v>
      </c>
      <c r="S4" s="16">
        <v>11.9</v>
      </c>
    </row>
    <row r="5">
      <c r="A5" t="inlineStr">
        <is>
          <t>U.S.</t>
        </is>
      </c>
      <c r="B5" s="16">
        <v>10.36</v>
      </c>
      <c r="C5" s="16">
        <v>10.07</v>
      </c>
      <c r="D5" s="16">
        <v>9.98</v>
      </c>
      <c r="E5" s="16">
        <v>9.81</v>
      </c>
      <c r="F5" s="16">
        <v>9.76</v>
      </c>
      <c r="G5" s="16">
        <v>9.62</v>
      </c>
      <c r="H5" s="16">
        <v>9.57</v>
      </c>
      <c r="I5" s="16">
        <v>9.63</v>
      </c>
      <c r="J5" s="16">
        <v>9.85</v>
      </c>
      <c r="K5" s="16">
        <v>9.9</v>
      </c>
      <c r="L5" s="16">
        <v>10</v>
      </c>
      <c r="M5" s="16">
        <v>10.2</v>
      </c>
      <c r="N5" s="16">
        <v>10.1</v>
      </c>
      <c r="O5" s="16">
        <v>10.5</v>
      </c>
      <c r="P5" s="16">
        <v>10.4</v>
      </c>
      <c r="Q5" s="16">
        <v>10.4</v>
      </c>
      <c r="R5" s="16">
        <v>10.4</v>
      </c>
      <c r="S5" s="16" t="inlineStr">
        <is>
          <t/>
        </is>
      </c>
    </row>
    <row r="6">
      <c r="A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>
      <c r="A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>
      <c r="A8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>
      <c r="A9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>
      <c r="A10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>
      <c r="A11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>
      <c r="A12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>
      <c r="A13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>
      <c r="A1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>
      <c r="A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>
      <c r="A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>
      <c r="A17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>
      <c r="A18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>
      <c r="A19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>
      <c r="A20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>
      <c r="A2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>
      <c r="A22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>
      <c r="A23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>
      <c r="A2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>
      <c r="A2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>
      <c r="A2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>
      <c r="A2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>
      <c r="A28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>
      <c r="A29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>
      <c r="A3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>
      <c r="A31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>
      <c r="A3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>
      <c r="A33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>
      <c r="A34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>
      <c r="A3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>
      <c r="A3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>
      <c r="A3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>
      <c r="A38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>
      <c r="A3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>
      <c r="A4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>
      <c r="A4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>
      <c r="A42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>
      <c r="A43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>
      <c r="A44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>
      <c r="A4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>
      <c r="A4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>
      <c r="A4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>
      <c r="A48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>
      <c r="A4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>
      <c r="A5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>
      <c r="A5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>
      <c r="A5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>
      <c r="A5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</row>
    <row r="54">
      <c r="A54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>
      <c r="A5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>
      <c r="A5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>
      <c r="A5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>
      <c r="A58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>
      <c r="A59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>
      <c r="A6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>
      <c r="A6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>
      <c r="A6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>
      <c r="A6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>
      <c r="A64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>
      <c r="A6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>
      <c r="A6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>
      <c r="A6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>
      <c r="A68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>
      <c r="A69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>
      <c r="A7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</row>
    <row r="71">
      <c r="A7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</row>
    <row r="72">
      <c r="A7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</row>
    <row r="73">
      <c r="A7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5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=HYPERLINK("#'index'!B17", "back to index")</f>
      </c>
      <c r="B1" s="17" t="inlineStr">
        <is>
          <t>2000</t>
        </is>
      </c>
      <c r="C1" s="17" t="inlineStr">
        <is>
          <t>2001</t>
        </is>
      </c>
      <c r="D1" s="17" t="inlineStr">
        <is>
          <t>2002</t>
        </is>
      </c>
      <c r="E1" s="17" t="inlineStr">
        <is>
          <t>2003</t>
        </is>
      </c>
      <c r="F1" s="17" t="inlineStr">
        <is>
          <t>2004</t>
        </is>
      </c>
      <c r="G1" s="17" t="inlineStr">
        <is>
          <t>2005</t>
        </is>
      </c>
      <c r="H1" s="17" t="inlineStr">
        <is>
          <t>2006</t>
        </is>
      </c>
      <c r="I1" s="17" t="inlineStr">
        <is>
          <t>2007</t>
        </is>
      </c>
      <c r="J1" s="17" t="inlineStr">
        <is>
          <t>2008</t>
        </is>
      </c>
      <c r="K1" s="17" t="inlineStr">
        <is>
          <t>2009</t>
        </is>
      </c>
      <c r="L1" s="17" t="inlineStr">
        <is>
          <t>2010</t>
        </is>
      </c>
      <c r="M1" s="17" t="inlineStr">
        <is>
          <t>2011</t>
        </is>
      </c>
      <c r="N1" s="17" t="inlineStr">
        <is>
          <t>2012</t>
        </is>
      </c>
      <c r="O1" s="17" t="inlineStr">
        <is>
          <t>2013</t>
        </is>
      </c>
      <c r="P1" s="17" t="inlineStr">
        <is>
          <t>2014</t>
        </is>
      </c>
      <c r="Q1" s="17" t="inlineStr">
        <is>
          <t>2015</t>
        </is>
      </c>
      <c r="R1" s="17" t="inlineStr">
        <is>
          <t>2016</t>
        </is>
      </c>
      <c r="S1" s="17" t="inlineStr">
        <is>
          <t>2017</t>
        </is>
      </c>
      <c r="T1" s="17" t="inlineStr">
        <is>
          <t>2018</t>
        </is>
      </c>
      <c r="U1" s="17" t="inlineStr">
        <is>
          <t>2019</t>
        </is>
      </c>
      <c r="V1" s="17" t="inlineStr">
        <is>
          <t>2020</t>
        </is>
      </c>
      <c r="W1" s="17" t="inlineStr">
        <is>
          <t>2021</t>
        </is>
      </c>
      <c r="X1" s="17" t="inlineStr">
        <is>
          <t>2022</t>
        </is>
      </c>
      <c r="Y1" s="17" t="inlineStr">
        <is>
          <t>2023</t>
        </is>
      </c>
      <c r="Z1" s="17" t="inlineStr">
        <is>
          <t>2024</t>
        </is>
      </c>
      <c r="AA1" s="17" t="inlineStr">
        <is>
          <t>2025</t>
        </is>
      </c>
    </row>
    <row r="2">
      <c r="A2" t="inlineStr">
        <is>
          <t>GA. Black or African-American</t>
        </is>
      </c>
      <c r="B2" s="17">
        <v>12.6</v>
      </c>
      <c r="C2" s="17">
        <v>12.9</v>
      </c>
      <c r="D2" s="17">
        <v>13.3</v>
      </c>
      <c r="E2" s="17">
        <v>13.1</v>
      </c>
      <c r="F2" s="17">
        <v>13.9</v>
      </c>
      <c r="G2" s="17">
        <v>14.4</v>
      </c>
      <c r="H2" s="17">
        <v>14.4</v>
      </c>
      <c r="I2" s="17">
        <v>14</v>
      </c>
      <c r="J2" s="17">
        <v>13.6</v>
      </c>
      <c r="K2" s="17">
        <v>13.4</v>
      </c>
      <c r="L2" s="17">
        <v>13.7</v>
      </c>
      <c r="M2" s="17">
        <v>13.3</v>
      </c>
      <c r="N2" s="17">
        <v>13.4</v>
      </c>
      <c r="O2" s="17">
        <v>13.5</v>
      </c>
      <c r="P2" s="17">
        <v>14</v>
      </c>
      <c r="Q2" s="17">
        <v>13.9</v>
      </c>
      <c r="R2" s="17">
        <v>14.2</v>
      </c>
      <c r="S2" s="17">
        <v>14.3</v>
      </c>
      <c r="T2" s="17">
        <v>14.6</v>
      </c>
      <c r="U2" s="17">
        <v>14.4</v>
      </c>
      <c r="V2" s="17">
        <v>14.2</v>
      </c>
      <c r="W2" s="17">
        <v>15.5</v>
      </c>
      <c r="X2" s="17">
        <v>15.5</v>
      </c>
      <c r="Y2" s="17">
        <v>15</v>
      </c>
      <c r="Z2" s="17">
        <v>15.6</v>
      </c>
      <c r="AA2" s="17">
        <v>15.4</v>
      </c>
    </row>
    <row r="3">
      <c r="A3" t="inlineStr">
        <is>
          <t>GA. White</t>
        </is>
      </c>
      <c r="B3" s="17">
        <v>6.6</v>
      </c>
      <c r="C3" s="17">
        <v>6.7</v>
      </c>
      <c r="D3" s="17">
        <v>6.8</v>
      </c>
      <c r="E3" s="17">
        <v>7</v>
      </c>
      <c r="F3" s="17">
        <v>7.1</v>
      </c>
      <c r="G3" s="17">
        <v>7</v>
      </c>
      <c r="H3" s="17">
        <v>7.1</v>
      </c>
      <c r="I3" s="17">
        <v>7.1</v>
      </c>
      <c r="J3" s="17">
        <v>7.4</v>
      </c>
      <c r="K3" s="17">
        <v>7.3</v>
      </c>
      <c r="L3" s="17">
        <v>7.7</v>
      </c>
      <c r="M3" s="17">
        <v>7.2</v>
      </c>
      <c r="N3" s="17">
        <v>7.2</v>
      </c>
      <c r="O3" s="17">
        <v>7.1</v>
      </c>
      <c r="P3" s="17">
        <v>6.9</v>
      </c>
      <c r="Q3" s="17">
        <v>7</v>
      </c>
      <c r="R3" s="17">
        <v>7.2</v>
      </c>
      <c r="S3" s="17">
        <v>7.3</v>
      </c>
      <c r="T3" s="17">
        <v>7.2</v>
      </c>
      <c r="U3" s="17">
        <v>7.3</v>
      </c>
      <c r="V3" s="17">
        <v>7</v>
      </c>
      <c r="W3" s="17">
        <v>7.7</v>
      </c>
      <c r="X3" s="17">
        <v>7.6</v>
      </c>
      <c r="Y3" s="17">
        <v>7.3</v>
      </c>
      <c r="Z3" s="17">
        <v>7.3</v>
      </c>
      <c r="AA3" s="17">
        <v>7.2</v>
      </c>
    </row>
    <row r="4">
      <c r="A4" t="inlineStr">
        <is>
          <t>Georgia</t>
        </is>
      </c>
      <c r="B4" s="17">
        <v>8.6</v>
      </c>
      <c r="C4" s="17">
        <v>8.8</v>
      </c>
      <c r="D4" s="17">
        <v>9</v>
      </c>
      <c r="E4" s="17">
        <v>9</v>
      </c>
      <c r="F4" s="17">
        <v>9.3</v>
      </c>
      <c r="G4" s="17">
        <v>9.4</v>
      </c>
      <c r="H4" s="17">
        <v>9.6</v>
      </c>
      <c r="I4" s="17">
        <v>9.5</v>
      </c>
      <c r="J4" s="17">
        <v>9.6</v>
      </c>
      <c r="K4" s="17">
        <v>9.5</v>
      </c>
      <c r="L4" s="17">
        <v>9.8</v>
      </c>
      <c r="M4" s="17">
        <v>9.4</v>
      </c>
      <c r="N4" s="17">
        <v>9.4</v>
      </c>
      <c r="O4" s="17">
        <v>9.5</v>
      </c>
      <c r="P4" s="17">
        <v>9.5</v>
      </c>
      <c r="Q4" s="17">
        <v>9.5</v>
      </c>
      <c r="R4" s="17">
        <v>9.8</v>
      </c>
      <c r="S4" s="17">
        <v>9.9</v>
      </c>
      <c r="T4" s="17">
        <v>10.1</v>
      </c>
      <c r="U4" s="17">
        <v>10</v>
      </c>
      <c r="V4" s="17">
        <v>9.9</v>
      </c>
      <c r="W4" s="17">
        <v>10.6</v>
      </c>
      <c r="X4" s="17">
        <v>10.6</v>
      </c>
      <c r="Y4" s="17">
        <v>10.2</v>
      </c>
      <c r="Z4" s="17">
        <v>10.3</v>
      </c>
      <c r="AA4" s="17">
        <v>10</v>
      </c>
    </row>
    <row r="5">
      <c r="A5" t="inlineStr">
        <is>
          <t>U.S.</t>
        </is>
      </c>
      <c r="B5" s="17">
        <v>7.6</v>
      </c>
      <c r="C5" s="17">
        <v>7.7</v>
      </c>
      <c r="D5" s="17">
        <v>8</v>
      </c>
      <c r="E5" s="17">
        <v>7.9</v>
      </c>
      <c r="F5" s="17">
        <v>8.1</v>
      </c>
      <c r="G5" s="17">
        <v>8.2</v>
      </c>
      <c r="H5" s="17">
        <v>8.3</v>
      </c>
      <c r="I5" s="17">
        <v>8.2</v>
      </c>
      <c r="J5" s="17">
        <v>8.2</v>
      </c>
      <c r="K5" s="17">
        <v>8.2</v>
      </c>
      <c r="L5" s="17">
        <v>8.2</v>
      </c>
      <c r="M5" s="17">
        <v>8.1</v>
      </c>
      <c r="N5" s="17">
        <v>8</v>
      </c>
      <c r="O5" s="17">
        <v>8</v>
      </c>
      <c r="P5" s="17">
        <v>8</v>
      </c>
      <c r="Q5" s="17">
        <v>8.07</v>
      </c>
      <c r="R5" s="17">
        <v>8.17</v>
      </c>
      <c r="S5" s="17">
        <v>8.3</v>
      </c>
      <c r="T5" s="17">
        <v>8.3</v>
      </c>
      <c r="U5" s="17">
        <v>8.3</v>
      </c>
      <c r="V5" s="17">
        <v>8.2</v>
      </c>
      <c r="W5" s="17">
        <v>8.5</v>
      </c>
      <c r="X5" s="17">
        <v>8.6</v>
      </c>
      <c r="Y5" s="17">
        <v>8.6</v>
      </c>
      <c r="Z5" s="17">
        <v>8.5</v>
      </c>
      <c r="AA5" s="17" t="inlineStr">
        <is>
          <t/>
        </is>
      </c>
    </row>
    <row r="6">
      <c r="A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>
      <c r="A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>
      <c r="A8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>
      <c r="A9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>
      <c r="A10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>
      <c r="A11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>
      <c r="A12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>
      <c r="A13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>
      <c r="A14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>
      <c r="A15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>
      <c r="A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>
      <c r="A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>
      <c r="A18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>
      <c r="A19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>
      <c r="A20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>
      <c r="A21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>
      <c r="A22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>
      <c r="A23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>
      <c r="A24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>
      <c r="A25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>
      <c r="A2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>
      <c r="A2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>
      <c r="A28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>
      <c r="A29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>
      <c r="A30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>
      <c r="A31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>
      <c r="A3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>
      <c r="A33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>
      <c r="A3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>
      <c r="A35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>
      <c r="A3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>
      <c r="A3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>
      <c r="A38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>
      <c r="A3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>
      <c r="A40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>
      <c r="A41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>
      <c r="A4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>
      <c r="A4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>
      <c r="A4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>
      <c r="A45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>
      <c r="A4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>
      <c r="A4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>
      <c r="A48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>
      <c r="A4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>
      <c r="A50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>
      <c r="A51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>
      <c r="A5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>
      <c r="A53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>
      <c r="A5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>
      <c r="A55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>
      <c r="A5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>
      <c r="A5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>
      <c r="A58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>
      <c r="A59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>
      <c r="A60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</row>
    <row r="61">
      <c r="A61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</row>
    <row r="62">
      <c r="A6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</row>
    <row r="63">
      <c r="A63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>
      <c r="A6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>
      <c r="A65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66">
      <c r="A6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</row>
    <row r="67">
      <c r="A6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>
      <c r="A68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>
      <c r="A69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>
      <c r="A70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</row>
    <row r="71">
      <c r="A71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>
      <c r="A7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</row>
    <row r="73">
      <c r="A73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</row>
    <row r="74">
      <c r="A7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>
      <c r="A75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</row>
    <row r="76">
      <c r="A7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</row>
    <row r="77">
      <c r="A7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</row>
    <row r="78">
      <c r="A78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>
      <c r="A79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</row>
    <row r="80">
      <c r="A80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</row>
    <row r="81">
      <c r="A81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>
      <c r="A8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</row>
    <row r="83">
      <c r="A83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</row>
    <row r="84">
      <c r="A84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</row>
    <row r="85">
      <c r="A85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</row>
    <row r="86">
      <c r="A8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>
      <c r="A8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</row>
    <row r="88">
      <c r="A88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</row>
    <row r="89">
      <c r="A89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>
      <c r="A90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</row>
    <row r="91">
      <c r="A91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>
      <c r="A92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>
      <c r="A93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</row>
    <row r="94">
      <c r="A94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>
      <c r="A95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</row>
    <row r="96">
      <c r="A96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</row>
    <row r="97">
      <c r="A9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>
      <c r="A98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</row>
    <row r="99">
      <c r="A99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</row>
    <row r="100">
      <c r="A100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</row>
    <row r="101">
      <c r="A101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>
      <c r="A102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</row>
    <row r="103">
      <c r="A103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</row>
    <row r="104">
      <c r="A104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>
      <c r="A105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Z7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6" bestFit="1" customWidth="1" hidden="false" width="11"/>
  </cols>
  <sheetData>
    <row r="1">
      <c r="A1" s="1" t="str">
        <f>=HYPERLINK("#'index'!B18", "back to index")</f>
      </c>
      <c r="B1" s="18" t="inlineStr">
        <is>
          <t>2000</t>
        </is>
      </c>
      <c r="C1" s="18" t="inlineStr">
        <is>
          <t>2001</t>
        </is>
      </c>
      <c r="D1" s="18" t="inlineStr">
        <is>
          <t>2002</t>
        </is>
      </c>
      <c r="E1" s="18" t="inlineStr">
        <is>
          <t>2003</t>
        </is>
      </c>
      <c r="F1" s="18" t="inlineStr">
        <is>
          <t>2004</t>
        </is>
      </c>
      <c r="G1" s="18" t="inlineStr">
        <is>
          <t>2005</t>
        </is>
      </c>
      <c r="H1" s="18" t="inlineStr">
        <is>
          <t>2006</t>
        </is>
      </c>
      <c r="I1" s="18" t="inlineStr">
        <is>
          <t>2007</t>
        </is>
      </c>
      <c r="J1" s="18" t="inlineStr">
        <is>
          <t>2008</t>
        </is>
      </c>
      <c r="K1" s="18" t="inlineStr">
        <is>
          <t>2009</t>
        </is>
      </c>
      <c r="L1" s="18" t="inlineStr">
        <is>
          <t>2010</t>
        </is>
      </c>
      <c r="M1" s="18" t="inlineStr">
        <is>
          <t>2011</t>
        </is>
      </c>
      <c r="N1" s="18" t="inlineStr">
        <is>
          <t>2012</t>
        </is>
      </c>
      <c r="O1" s="18" t="inlineStr">
        <is>
          <t>2013</t>
        </is>
      </c>
      <c r="P1" s="18" t="inlineStr">
        <is>
          <t>2014</t>
        </is>
      </c>
      <c r="Q1" s="18" t="inlineStr">
        <is>
          <t>2015</t>
        </is>
      </c>
      <c r="R1" s="18" t="inlineStr">
        <is>
          <t>2016</t>
        </is>
      </c>
      <c r="S1" s="18" t="inlineStr">
        <is>
          <t>2017</t>
        </is>
      </c>
      <c r="T1" s="18" t="inlineStr">
        <is>
          <t>2018</t>
        </is>
      </c>
      <c r="U1" s="18" t="inlineStr">
        <is>
          <t>2019</t>
        </is>
      </c>
      <c r="V1" s="18" t="inlineStr">
        <is>
          <t>2020</t>
        </is>
      </c>
      <c r="W1" s="18" t="inlineStr">
        <is>
          <t>2021</t>
        </is>
      </c>
      <c r="X1" s="18" t="inlineStr">
        <is>
          <t>2022</t>
        </is>
      </c>
      <c r="Y1" s="18" t="inlineStr">
        <is>
          <t>2023</t>
        </is>
      </c>
      <c r="Z1" s="18" t="inlineStr">
        <is>
          <t>2024</t>
        </is>
      </c>
    </row>
    <row r="2">
      <c r="A2" t="inlineStr">
        <is>
          <t>GA. Black or African-American</t>
        </is>
      </c>
      <c r="B2" s="18">
        <v>19.1</v>
      </c>
      <c r="C2" s="18">
        <v>17.9</v>
      </c>
      <c r="D2" s="18">
        <v>16.1</v>
      </c>
      <c r="E2" s="18">
        <v>16.9</v>
      </c>
      <c r="F2" s="18">
        <v>15.3</v>
      </c>
      <c r="G2" s="18">
        <v>14.2</v>
      </c>
      <c r="H2" s="18">
        <v>14.3</v>
      </c>
      <c r="I2" s="18">
        <v>15.2</v>
      </c>
      <c r="J2" s="18">
        <v>14.7</v>
      </c>
      <c r="K2" s="18">
        <v>13.5</v>
      </c>
      <c r="L2" s="18">
        <v>12.9</v>
      </c>
      <c r="M2" s="18">
        <v>12.4</v>
      </c>
      <c r="N2" s="18">
        <v>11.6</v>
      </c>
      <c r="O2" s="18">
        <v>10.2</v>
      </c>
      <c r="P2" s="18">
        <v>9.8</v>
      </c>
      <c r="Q2" s="18">
        <v>12.5</v>
      </c>
      <c r="R2" s="18">
        <v>11.1</v>
      </c>
      <c r="S2" s="18">
        <v>8.9</v>
      </c>
      <c r="T2" s="18">
        <v>8.8</v>
      </c>
      <c r="U2" s="18">
        <v>8.1</v>
      </c>
      <c r="V2" s="18">
        <v>8.4</v>
      </c>
      <c r="W2" s="18">
        <v>8.4</v>
      </c>
      <c r="X2" s="18">
        <v>7.1</v>
      </c>
      <c r="Y2" s="18">
        <v>6.8</v>
      </c>
      <c r="Z2" s="18">
        <v>9.5</v>
      </c>
    </row>
    <row r="3">
      <c r="A3" t="inlineStr">
        <is>
          <t>GA. White</t>
        </is>
      </c>
      <c r="B3" s="18">
        <v>14.6</v>
      </c>
      <c r="C3" s="18">
        <v>13.9</v>
      </c>
      <c r="D3" s="18">
        <v>13.9</v>
      </c>
      <c r="E3" s="18">
        <v>15.2</v>
      </c>
      <c r="F3" s="18">
        <v>14.6</v>
      </c>
      <c r="G3" s="18">
        <v>14.5</v>
      </c>
      <c r="H3" s="18">
        <v>13.1</v>
      </c>
      <c r="I3" s="18">
        <v>13.3</v>
      </c>
      <c r="J3" s="18">
        <v>12.7</v>
      </c>
      <c r="K3" s="18">
        <v>11.9</v>
      </c>
      <c r="L3" s="18">
        <v>11.4</v>
      </c>
      <c r="M3" s="18">
        <v>11.6</v>
      </c>
      <c r="N3" s="18">
        <v>11</v>
      </c>
      <c r="O3" s="18">
        <v>10.3</v>
      </c>
      <c r="P3" s="18">
        <v>8.4</v>
      </c>
      <c r="Q3" s="18">
        <v>9.5</v>
      </c>
      <c r="R3" s="18">
        <v>11.3</v>
      </c>
      <c r="S3" s="18">
        <v>10.7</v>
      </c>
      <c r="T3" s="18">
        <v>8.9</v>
      </c>
      <c r="U3" s="18">
        <v>8.3</v>
      </c>
      <c r="V3" s="18">
        <v>8.9</v>
      </c>
      <c r="W3" s="18">
        <v>8.3</v>
      </c>
      <c r="X3" s="18">
        <v>9</v>
      </c>
      <c r="Y3" s="18">
        <v>6.9</v>
      </c>
      <c r="Z3" s="18">
        <v>8.4</v>
      </c>
    </row>
    <row r="4">
      <c r="A4" t="inlineStr">
        <is>
          <t>Georgia</t>
        </is>
      </c>
      <c r="B4" s="18">
        <v>16.9</v>
      </c>
      <c r="C4" s="18">
        <v>15.9</v>
      </c>
      <c r="D4" s="18">
        <v>15</v>
      </c>
      <c r="E4" s="18">
        <v>16</v>
      </c>
      <c r="F4" s="18">
        <v>15</v>
      </c>
      <c r="G4" s="18">
        <v>14.4</v>
      </c>
      <c r="H4" s="18">
        <v>13.7</v>
      </c>
      <c r="I4" s="18">
        <v>14.3</v>
      </c>
      <c r="J4" s="18">
        <v>13.9</v>
      </c>
      <c r="K4" s="18">
        <v>12.9</v>
      </c>
      <c r="L4" s="18">
        <v>12.5</v>
      </c>
      <c r="M4" s="18">
        <v>12.3</v>
      </c>
      <c r="N4" s="18">
        <v>11.5</v>
      </c>
      <c r="O4" s="18">
        <v>10.3</v>
      </c>
      <c r="P4" s="18">
        <v>9.3</v>
      </c>
      <c r="Q4" s="18">
        <v>11.3</v>
      </c>
      <c r="R4" s="18">
        <v>11.4</v>
      </c>
      <c r="S4" s="18">
        <v>9.6</v>
      </c>
      <c r="T4" s="18">
        <v>8.5</v>
      </c>
      <c r="U4" s="18">
        <v>8.2</v>
      </c>
      <c r="V4" s="18">
        <v>8.7</v>
      </c>
      <c r="W4" s="18">
        <v>8.5</v>
      </c>
      <c r="X4" s="18">
        <v>8.1</v>
      </c>
      <c r="Y4" s="18">
        <v>6.9</v>
      </c>
      <c r="Z4" s="18">
        <v>9.7</v>
      </c>
    </row>
    <row r="5">
      <c r="A5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>
      <c r="A6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>
      <c r="A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>
      <c r="A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>
      <c r="A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>
      <c r="A1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>
      <c r="A1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>
      <c r="A12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>
      <c r="A1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>
      <c r="A14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>
      <c r="A15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>
      <c r="A16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>
      <c r="A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>
      <c r="A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>
      <c r="A19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>
      <c r="A20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>
      <c r="A21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>
      <c r="A22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>
      <c r="A23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>
      <c r="A24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>
      <c r="A25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>
      <c r="A26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>
      <c r="A2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>
      <c r="A2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>
      <c r="A29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>
      <c r="A3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>
      <c r="A31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>
      <c r="A32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>
      <c r="A33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>
      <c r="A34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>
      <c r="A35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>
      <c r="A3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>
      <c r="A3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>
      <c r="A3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>
      <c r="A39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>
      <c r="A4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>
      <c r="A41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>
      <c r="A42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>
      <c r="A43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>
      <c r="A44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>
      <c r="A45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>
      <c r="A46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>
      <c r="A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>
      <c r="A4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>
      <c r="A4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>
      <c r="A5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>
      <c r="A51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>
      <c r="A52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>
      <c r="A53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>
      <c r="A54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>
      <c r="A55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>
      <c r="A56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>
      <c r="A5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>
      <c r="A5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>
      <c r="A5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>
      <c r="A6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>
      <c r="A61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>
      <c r="A62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>
      <c r="A63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>
      <c r="A64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>
      <c r="A65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>
      <c r="A66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>
      <c r="A6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>
      <c r="A6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>
      <c r="A6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>
      <c r="A7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>
      <c r="A71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>
      <c r="A72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>
      <c r="A73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>
      <c r="A74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>
      <c r="A75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>
      <c r="A76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N40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14" bestFit="1" customWidth="1" hidden="false" width="11"/>
  </cols>
  <sheetData>
    <row r="1">
      <c r="A1" s="1" t="str">
        <f>=HYPERLINK("#'index'!B19", "back to index")</f>
      </c>
      <c r="B1" s="19" t="inlineStr">
        <is>
          <t>2013</t>
        </is>
      </c>
      <c r="C1" s="19" t="inlineStr">
        <is>
          <t>2014</t>
        </is>
      </c>
      <c r="D1" s="19" t="inlineStr">
        <is>
          <t>2015</t>
        </is>
      </c>
      <c r="E1" s="19" t="inlineStr">
        <is>
          <t>2016</t>
        </is>
      </c>
      <c r="F1" s="19" t="inlineStr">
        <is>
          <t>2017</t>
        </is>
      </c>
      <c r="G1" s="19" t="inlineStr">
        <is>
          <t>2018</t>
        </is>
      </c>
      <c r="H1" s="19" t="inlineStr">
        <is>
          <t>2019</t>
        </is>
      </c>
      <c r="I1" s="19" t="inlineStr">
        <is>
          <t>2020</t>
        </is>
      </c>
      <c r="J1" s="19" t="inlineStr">
        <is>
          <t>2021</t>
        </is>
      </c>
      <c r="K1" s="19" t="inlineStr">
        <is>
          <t>2022</t>
        </is>
      </c>
      <c r="L1" s="19" t="inlineStr">
        <is>
          <t>2023</t>
        </is>
      </c>
      <c r="M1" s="19" t="inlineStr">
        <is>
          <t>2024</t>
        </is>
      </c>
      <c r="N1" s="19" t="inlineStr">
        <is>
          <t>2025</t>
        </is>
      </c>
    </row>
    <row r="2">
      <c r="A2" t="inlineStr">
        <is>
          <t>GA. Black or African-American</t>
        </is>
      </c>
      <c r="B2" s="19">
        <v>67</v>
      </c>
      <c r="C2" s="19">
        <v>70.1</v>
      </c>
      <c r="D2" s="19">
        <v>71.9</v>
      </c>
      <c r="E2" s="19">
        <v>74.5</v>
      </c>
      <c r="F2" s="19">
        <v>75.5</v>
      </c>
      <c r="G2" s="19">
        <v>76.3</v>
      </c>
      <c r="H2" s="19">
        <v>77.4</v>
      </c>
      <c r="I2" s="19">
        <v>75.5</v>
      </c>
      <c r="J2" s="19">
        <v>75.3</v>
      </c>
      <c r="K2" s="19">
        <v>77.9</v>
      </c>
      <c r="L2" s="19">
        <v>78.2</v>
      </c>
      <c r="M2" s="19">
        <v>75.7</v>
      </c>
      <c r="N2" s="19">
        <v>75.1</v>
      </c>
    </row>
    <row r="3">
      <c r="A3" t="inlineStr">
        <is>
          <t>GA. White</t>
        </is>
      </c>
      <c r="B3" s="19">
        <v>83.4</v>
      </c>
      <c r="C3" s="19">
        <v>84.7</v>
      </c>
      <c r="D3" s="19">
        <v>84.9</v>
      </c>
      <c r="E3" s="19">
        <v>85.8</v>
      </c>
      <c r="F3" s="19">
        <v>85.7</v>
      </c>
      <c r="G3" s="19">
        <v>85.2</v>
      </c>
      <c r="H3" s="19">
        <v>85.5</v>
      </c>
      <c r="I3" s="19">
        <v>84.7</v>
      </c>
      <c r="J3" s="19">
        <v>83.9</v>
      </c>
      <c r="K3" s="19">
        <v>85.7</v>
      </c>
      <c r="L3" s="19">
        <v>86.3</v>
      </c>
      <c r="M3" s="19">
        <v>82.7</v>
      </c>
      <c r="N3" s="19">
        <v>82</v>
      </c>
    </row>
    <row r="4">
      <c r="A4" t="inlineStr">
        <is>
          <t>Georgia</t>
        </is>
      </c>
      <c r="B4" s="19">
        <v>78.2</v>
      </c>
      <c r="C4" s="19">
        <v>80.2</v>
      </c>
      <c r="D4" s="19">
        <v>80.9</v>
      </c>
      <c r="E4" s="19">
        <v>82.3</v>
      </c>
      <c r="F4" s="19">
        <v>82.5</v>
      </c>
      <c r="G4" s="19">
        <v>82.3</v>
      </c>
      <c r="H4" s="19">
        <v>82.8</v>
      </c>
      <c r="I4" s="19">
        <v>81.6</v>
      </c>
      <c r="J4" s="19">
        <v>81.1</v>
      </c>
      <c r="K4" s="19">
        <v>83.1</v>
      </c>
      <c r="L4" s="19">
        <v>83.7</v>
      </c>
      <c r="M4" s="19">
        <v>80.7</v>
      </c>
      <c r="N4" s="19">
        <v>79.9</v>
      </c>
    </row>
    <row r="5">
      <c r="A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>
      <c r="A6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>
      <c r="A7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>
      <c r="A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>
      <c r="A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>
      <c r="A10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>
      <c r="A11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>
      <c r="A12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>
      <c r="A13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>
      <c r="A14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>
      <c r="A15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>
      <c r="A16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>
      <c r="A17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>
      <c r="A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>
      <c r="A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>
      <c r="A20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>
      <c r="A21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>
      <c r="A22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>
      <c r="A2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>
      <c r="A24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>
      <c r="A25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>
      <c r="A26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>
      <c r="A2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>
      <c r="A2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>
      <c r="A2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>
      <c r="A30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>
      <c r="A31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>
      <c r="A32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>
      <c r="A33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>
      <c r="A34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>
      <c r="A35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>
      <c r="A36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>
      <c r="A3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>
      <c r="A3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>
      <c r="A3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>
      <c r="A40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7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=HYPERLINK("#'index'!B20", "back to index")</f>
      </c>
      <c r="B1" s="20" t="inlineStr">
        <is>
          <t>2000</t>
        </is>
      </c>
      <c r="C1" s="20" t="inlineStr">
        <is>
          <t>2001</t>
        </is>
      </c>
      <c r="D1" s="20" t="inlineStr">
        <is>
          <t>2002</t>
        </is>
      </c>
      <c r="E1" s="20" t="inlineStr">
        <is>
          <t>2003</t>
        </is>
      </c>
      <c r="F1" s="20" t="inlineStr">
        <is>
          <t>2004</t>
        </is>
      </c>
      <c r="G1" s="20" t="inlineStr">
        <is>
          <t>2005</t>
        </is>
      </c>
      <c r="H1" s="20" t="inlineStr">
        <is>
          <t>2006</t>
        </is>
      </c>
      <c r="I1" s="20" t="inlineStr">
        <is>
          <t>2007</t>
        </is>
      </c>
      <c r="J1" s="20" t="inlineStr">
        <is>
          <t>2008</t>
        </is>
      </c>
      <c r="K1" s="20" t="inlineStr">
        <is>
          <t>2009</t>
        </is>
      </c>
      <c r="L1" s="20" t="inlineStr">
        <is>
          <t>2010</t>
        </is>
      </c>
      <c r="M1" s="20" t="inlineStr">
        <is>
          <t>2011</t>
        </is>
      </c>
      <c r="N1" s="20" t="inlineStr">
        <is>
          <t>2012</t>
        </is>
      </c>
      <c r="O1" s="20" t="inlineStr">
        <is>
          <t>2013</t>
        </is>
      </c>
      <c r="P1" s="20" t="inlineStr">
        <is>
          <t>2014</t>
        </is>
      </c>
      <c r="Q1" s="20" t="inlineStr">
        <is>
          <t>2015</t>
        </is>
      </c>
      <c r="R1" s="20" t="inlineStr">
        <is>
          <t>2016</t>
        </is>
      </c>
      <c r="S1" s="20" t="inlineStr">
        <is>
          <t>2017</t>
        </is>
      </c>
      <c r="T1" s="20" t="inlineStr">
        <is>
          <t>2018</t>
        </is>
      </c>
      <c r="U1" s="20" t="inlineStr">
        <is>
          <t>2019</t>
        </is>
      </c>
      <c r="V1" s="20" t="inlineStr">
        <is>
          <t>2020</t>
        </is>
      </c>
      <c r="W1" s="20" t="inlineStr">
        <is>
          <t>2021</t>
        </is>
      </c>
      <c r="X1" s="20" t="inlineStr">
        <is>
          <t>2022</t>
        </is>
      </c>
      <c r="Y1" s="20" t="inlineStr">
        <is>
          <t>2023</t>
        </is>
      </c>
      <c r="Z1" s="20" t="inlineStr">
        <is>
          <t>2024</t>
        </is>
      </c>
      <c r="AA1" s="20" t="inlineStr">
        <is>
          <t>2025</t>
        </is>
      </c>
    </row>
    <row r="2">
      <c r="A2" t="inlineStr">
        <is>
          <t>GA. Black or African-American</t>
        </is>
      </c>
      <c r="B2" s="20">
        <v>28.2</v>
      </c>
      <c r="C2" s="20">
        <v>28.7</v>
      </c>
      <c r="D2" s="20">
        <v>27.6</v>
      </c>
      <c r="E2" s="20">
        <v>28.2</v>
      </c>
      <c r="F2" s="20">
        <v>28.7</v>
      </c>
      <c r="G2" s="20">
        <v>29</v>
      </c>
      <c r="H2" s="20">
        <v>29.3</v>
      </c>
      <c r="I2" s="20">
        <v>30.2</v>
      </c>
      <c r="J2" s="20">
        <v>30.7</v>
      </c>
      <c r="K2" s="20">
        <v>30</v>
      </c>
      <c r="L2" s="20">
        <v>28.4</v>
      </c>
      <c r="M2" s="20">
        <v>27.5</v>
      </c>
      <c r="N2" s="20">
        <v>26.8</v>
      </c>
      <c r="O2" s="20">
        <v>25</v>
      </c>
      <c r="P2" s="20">
        <v>25.4</v>
      </c>
      <c r="Q2" s="20">
        <v>26</v>
      </c>
      <c r="R2" s="20">
        <v>25.8</v>
      </c>
      <c r="S2" s="20">
        <v>25.1</v>
      </c>
      <c r="T2" s="20">
        <v>25.4</v>
      </c>
      <c r="U2" s="20">
        <v>25</v>
      </c>
      <c r="V2" s="20">
        <v>24.4</v>
      </c>
      <c r="W2" s="20">
        <v>23.4</v>
      </c>
      <c r="X2" s="20">
        <v>23.9</v>
      </c>
      <c r="Y2" s="20">
        <v>24.4</v>
      </c>
      <c r="Z2" s="20">
        <v>24.2</v>
      </c>
      <c r="AA2" s="20">
        <v>24.1</v>
      </c>
    </row>
    <row r="3">
      <c r="A3" t="inlineStr">
        <is>
          <t>GA. White</t>
        </is>
      </c>
      <c r="B3" s="20">
        <v>24</v>
      </c>
      <c r="C3" s="20">
        <v>25.1</v>
      </c>
      <c r="D3" s="20">
        <v>25.1</v>
      </c>
      <c r="E3" s="20">
        <v>24.8</v>
      </c>
      <c r="F3" s="20">
        <v>25.4</v>
      </c>
      <c r="G3" s="20">
        <v>25.6</v>
      </c>
      <c r="H3" s="20">
        <v>25.4</v>
      </c>
      <c r="I3" s="20">
        <v>25.9</v>
      </c>
      <c r="J3" s="20">
        <v>26</v>
      </c>
      <c r="K3" s="20">
        <v>24.8</v>
      </c>
      <c r="L3" s="20">
        <v>24.1</v>
      </c>
      <c r="M3" s="20">
        <v>23.4</v>
      </c>
      <c r="N3" s="20">
        <v>23</v>
      </c>
      <c r="O3" s="20">
        <v>21.3</v>
      </c>
      <c r="P3" s="20">
        <v>22.6</v>
      </c>
      <c r="Q3" s="20">
        <v>23.2</v>
      </c>
      <c r="R3" s="20">
        <v>23.8</v>
      </c>
      <c r="S3" s="20">
        <v>23.3</v>
      </c>
      <c r="T3" s="20">
        <v>23.3</v>
      </c>
      <c r="U3" s="20">
        <v>23.2</v>
      </c>
      <c r="V3" s="20">
        <v>23.7</v>
      </c>
      <c r="W3" s="20">
        <v>23.7</v>
      </c>
      <c r="X3" s="20">
        <v>24.4</v>
      </c>
      <c r="Y3" s="20">
        <v>24.7</v>
      </c>
      <c r="Z3" s="20">
        <v>24.9</v>
      </c>
      <c r="AA3" s="20">
        <v>24.9</v>
      </c>
    </row>
    <row r="4">
      <c r="A4" t="inlineStr">
        <is>
          <t>Georgia</t>
        </is>
      </c>
      <c r="B4" s="20">
        <v>25.5</v>
      </c>
      <c r="C4" s="20">
        <v>26.3</v>
      </c>
      <c r="D4" s="20">
        <v>25.9</v>
      </c>
      <c r="E4" s="20">
        <v>25.9</v>
      </c>
      <c r="F4" s="20">
        <v>26.5</v>
      </c>
      <c r="G4" s="20">
        <v>26.6</v>
      </c>
      <c r="H4" s="20">
        <v>26.7</v>
      </c>
      <c r="I4" s="20">
        <v>27.3</v>
      </c>
      <c r="J4" s="20">
        <v>27.6</v>
      </c>
      <c r="K4" s="20">
        <v>26.7</v>
      </c>
      <c r="L4" s="20">
        <v>25.6</v>
      </c>
      <c r="M4" s="20">
        <v>24.9</v>
      </c>
      <c r="N4" s="20">
        <v>24.2</v>
      </c>
      <c r="O4" s="20">
        <v>22.5</v>
      </c>
      <c r="P4" s="20">
        <v>23.5</v>
      </c>
      <c r="Q4" s="20">
        <v>24</v>
      </c>
      <c r="R4" s="20">
        <v>24.3</v>
      </c>
      <c r="S4" s="20">
        <v>23.9</v>
      </c>
      <c r="T4" s="20">
        <v>24</v>
      </c>
      <c r="U4" s="20">
        <v>23.7</v>
      </c>
      <c r="V4" s="20">
        <v>23.8</v>
      </c>
      <c r="W4" s="20">
        <v>23.4</v>
      </c>
      <c r="X4" s="20">
        <v>23.9</v>
      </c>
      <c r="Y4" s="20">
        <v>24.3</v>
      </c>
      <c r="Z4" s="20">
        <v>24.5</v>
      </c>
      <c r="AA4" s="20">
        <v>24.3</v>
      </c>
    </row>
    <row r="5">
      <c r="A5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>
      <c r="A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>
      <c r="A7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>
      <c r="A8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>
      <c r="A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>
      <c r="A1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>
      <c r="A11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>
      <c r="A1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>
      <c r="A13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</row>
    <row r="14">
      <c r="A14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>
      <c r="A15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>
      <c r="A16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>
      <c r="A17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</row>
    <row r="18">
      <c r="A18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>
      <c r="A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</row>
    <row r="20">
      <c r="A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>
      <c r="A2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  <row r="22">
      <c r="A22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>
      <c r="A23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>
      <c r="A24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>
      <c r="A25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>
      <c r="A26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>
      <c r="A27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>
      <c r="A28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>
      <c r="A2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</row>
    <row r="30">
      <c r="A3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>
      <c r="A31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>
      <c r="A32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>
      <c r="A33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>
      <c r="A34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>
      <c r="A35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>
      <c r="A3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>
      <c r="A3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>
      <c r="A38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>
      <c r="A3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>
      <c r="A4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>
      <c r="A41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>
      <c r="A42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>
      <c r="A43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>
      <c r="A4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>
      <c r="A45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>
      <c r="A4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>
      <c r="A47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>
      <c r="A48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>
      <c r="A4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>
      <c r="A5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>
      <c r="A51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>
      <c r="A52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>
      <c r="A53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>
      <c r="A54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>
      <c r="A55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>
      <c r="A56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>
      <c r="A57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>
      <c r="A5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>
      <c r="A59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>
      <c r="A6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>
      <c r="A61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>
      <c r="A62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>
      <c r="A63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>
      <c r="A64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>
      <c r="A65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>
      <c r="A66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>
      <c r="A67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>
      <c r="A68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>
      <c r="A69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>
      <c r="A7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>
      <c r="A71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>
      <c r="A72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>
      <c r="A73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>
      <c r="A7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>
      <c r="A75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>
      <c r="A76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>
      <c r="A77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>
      <c r="A78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>
      <c r="A79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Z51"/>
  <sheetViews>
    <sheetView showGridLines="1" showRowColHeaders="1" tabSelected="0" workbookViewId="0" zoomScale="100"/>
  </sheetViews>
  <sheetFormatPr baseColWidth="8.43" defaultRowHeight="16" x14ac:dyDescent="0.2"/>
  <cols>
    <col min="1" max="26" bestFit="1" customWidth="1" hidden="false" width="11"/>
  </cols>
  <sheetData>
    <row r="1">
      <c r="A1" s="1" t="str">
        <f>=HYPERLINK("#'index'!B22", "back to index")</f>
      </c>
      <c r="B1" s="21" t="inlineStr">
        <is>
          <t>2000</t>
        </is>
      </c>
      <c r="C1" s="21" t="inlineStr">
        <is>
          <t>2001</t>
        </is>
      </c>
      <c r="D1" s="21" t="inlineStr">
        <is>
          <t>2002</t>
        </is>
      </c>
      <c r="E1" s="21" t="inlineStr">
        <is>
          <t>2003</t>
        </is>
      </c>
      <c r="F1" s="21" t="inlineStr">
        <is>
          <t>2004</t>
        </is>
      </c>
      <c r="G1" s="21" t="inlineStr">
        <is>
          <t>2005</t>
        </is>
      </c>
      <c r="H1" s="21" t="inlineStr">
        <is>
          <t>2006</t>
        </is>
      </c>
      <c r="I1" s="21" t="inlineStr">
        <is>
          <t>2007</t>
        </is>
      </c>
      <c r="J1" s="21" t="inlineStr">
        <is>
          <t>2008</t>
        </is>
      </c>
      <c r="K1" s="21" t="inlineStr">
        <is>
          <t>2009</t>
        </is>
      </c>
      <c r="L1" s="21" t="inlineStr">
        <is>
          <t>2010</t>
        </is>
      </c>
      <c r="M1" s="21" t="inlineStr">
        <is>
          <t>2011</t>
        </is>
      </c>
      <c r="N1" s="21" t="inlineStr">
        <is>
          <t>2012</t>
        </is>
      </c>
      <c r="O1" s="21" t="inlineStr">
        <is>
          <t>2013</t>
        </is>
      </c>
      <c r="P1" s="21" t="inlineStr">
        <is>
          <t>2014</t>
        </is>
      </c>
      <c r="Q1" s="21" t="inlineStr">
        <is>
          <t>2015</t>
        </is>
      </c>
      <c r="R1" s="21" t="inlineStr">
        <is>
          <t>2016</t>
        </is>
      </c>
      <c r="S1" s="21" t="inlineStr">
        <is>
          <t>2017</t>
        </is>
      </c>
      <c r="T1" s="21" t="inlineStr">
        <is>
          <t>2018</t>
        </is>
      </c>
      <c r="U1" s="21" t="inlineStr">
        <is>
          <t>2019</t>
        </is>
      </c>
      <c r="V1" s="21" t="inlineStr">
        <is>
          <t>2020</t>
        </is>
      </c>
      <c r="W1" s="21" t="inlineStr">
        <is>
          <t>2021</t>
        </is>
      </c>
      <c r="X1" s="21" t="inlineStr">
        <is>
          <t>2022</t>
        </is>
      </c>
      <c r="Y1" s="21" t="inlineStr">
        <is>
          <t>2023</t>
        </is>
      </c>
      <c r="Z1" s="21" t="inlineStr">
        <is>
          <t>2024</t>
        </is>
      </c>
    </row>
    <row r="2">
      <c r="A2" t="inlineStr">
        <is>
          <t>Georgia</t>
        </is>
      </c>
      <c r="B2" s="21">
        <v>21.5</v>
      </c>
      <c r="C2" s="21">
        <v>22.7</v>
      </c>
      <c r="D2" s="21">
        <v>23.5</v>
      </c>
      <c r="E2" s="21">
        <v>25.2</v>
      </c>
      <c r="F2" s="21">
        <v>24.7</v>
      </c>
      <c r="G2" s="21">
        <v>26.5</v>
      </c>
      <c r="H2" s="21">
        <v>27.1</v>
      </c>
      <c r="I2" s="21">
        <v>28.7</v>
      </c>
      <c r="J2" s="21">
        <v>27.8</v>
      </c>
      <c r="K2" s="21">
        <v>27.7</v>
      </c>
      <c r="L2" s="21">
        <v>30.4</v>
      </c>
      <c r="M2" s="21">
        <v>28</v>
      </c>
      <c r="N2" s="21">
        <v>29.1</v>
      </c>
      <c r="O2" s="21">
        <v>30.3</v>
      </c>
      <c r="P2" s="21">
        <v>30.5</v>
      </c>
      <c r="Q2" s="21">
        <v>30.7</v>
      </c>
      <c r="R2" s="21">
        <v>31.4</v>
      </c>
      <c r="S2" s="21">
        <v>31.6</v>
      </c>
      <c r="T2" s="21">
        <v>32.5</v>
      </c>
      <c r="U2" s="21">
        <v>33.1</v>
      </c>
      <c r="V2" s="21">
        <v>34.2</v>
      </c>
      <c r="W2" s="21">
        <v>33.9</v>
      </c>
      <c r="X2" s="21">
        <v>37</v>
      </c>
      <c r="Y2" s="21">
        <v>35</v>
      </c>
      <c r="Z2" s="21">
        <v>35.4</v>
      </c>
    </row>
    <row r="3">
      <c r="A3" t="inlineStr">
        <is>
          <t>U.S.</t>
        </is>
      </c>
      <c r="B3" s="21">
        <v>20.1</v>
      </c>
      <c r="C3" s="21">
        <v>21</v>
      </c>
      <c r="D3" s="21">
        <v>22.1</v>
      </c>
      <c r="E3" s="21">
        <v>22.9</v>
      </c>
      <c r="F3" s="21">
        <v>23.2</v>
      </c>
      <c r="G3" s="21">
        <v>24.4</v>
      </c>
      <c r="H3" s="21">
        <v>25.1</v>
      </c>
      <c r="I3" s="21">
        <v>26.3</v>
      </c>
      <c r="J3" s="21">
        <v>26.7</v>
      </c>
      <c r="K3" s="21">
        <v>26.9</v>
      </c>
      <c r="L3" s="21">
        <v>27.6</v>
      </c>
      <c r="M3" s="21">
        <v>27.8</v>
      </c>
      <c r="N3" s="21">
        <v>27.6</v>
      </c>
      <c r="O3" s="21">
        <v>29.4</v>
      </c>
      <c r="P3" s="21">
        <v>29.6</v>
      </c>
      <c r="Q3" s="21">
        <v>29.8</v>
      </c>
      <c r="R3" s="21">
        <v>29.9</v>
      </c>
      <c r="S3" s="21">
        <v>31.3</v>
      </c>
      <c r="T3" s="21">
        <v>30.9</v>
      </c>
      <c r="U3" s="21">
        <v>32.1</v>
      </c>
      <c r="V3" s="21">
        <v>31.9</v>
      </c>
      <c r="W3" s="21">
        <v>33.9</v>
      </c>
      <c r="X3" s="21">
        <v>33.6</v>
      </c>
      <c r="Y3" s="21">
        <v>34.3</v>
      </c>
      <c r="Z3" s="21">
        <v>34.2</v>
      </c>
    </row>
    <row r="4">
      <c r="A4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>
      <c r="A5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>
      <c r="A7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>
      <c r="A8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>
      <c r="A9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>
      <c r="A1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>
      <c r="A1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>
      <c r="A1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>
      <c r="A13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>
      <c r="A14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>
      <c r="A15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>
      <c r="A16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>
      <c r="A17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>
      <c r="A1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>
      <c r="A19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>
      <c r="A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>
      <c r="A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>
      <c r="A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>
      <c r="A23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>
      <c r="A24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>
      <c r="A2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>
      <c r="A26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>
      <c r="A27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>
      <c r="A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>
      <c r="A29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>
      <c r="A3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>
      <c r="A3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>
      <c r="A32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>
      <c r="A3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>
      <c r="A34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>
      <c r="A3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>
      <c r="A36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>
      <c r="A3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>
      <c r="A38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>
      <c r="A39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>
      <c r="A4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>
      <c r="A4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>
      <c r="A42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>
      <c r="A43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>
      <c r="A44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>
      <c r="A4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>
      <c r="A46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>
      <c r="A47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>
      <c r="A48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>
      <c r="A49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>
      <c r="A5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>
      <c r="A5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7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=HYPERLINK("#'index'!B23", "back to index")</f>
      </c>
      <c r="B1" s="22" t="inlineStr">
        <is>
          <t>2000</t>
        </is>
      </c>
      <c r="C1" s="22" t="inlineStr">
        <is>
          <t>2001</t>
        </is>
      </c>
      <c r="D1" s="22" t="inlineStr">
        <is>
          <t>2002</t>
        </is>
      </c>
      <c r="E1" s="22" t="inlineStr">
        <is>
          <t>2003</t>
        </is>
      </c>
      <c r="F1" s="22" t="inlineStr">
        <is>
          <t>2004</t>
        </is>
      </c>
      <c r="G1" s="22" t="inlineStr">
        <is>
          <t>2005</t>
        </is>
      </c>
      <c r="H1" s="22" t="inlineStr">
        <is>
          <t>2006</t>
        </is>
      </c>
      <c r="I1" s="22" t="inlineStr">
        <is>
          <t>2007</t>
        </is>
      </c>
      <c r="J1" s="22" t="inlineStr">
        <is>
          <t>2008</t>
        </is>
      </c>
      <c r="K1" s="22" t="inlineStr">
        <is>
          <t>2009</t>
        </is>
      </c>
      <c r="L1" s="22" t="inlineStr">
        <is>
          <t>2010</t>
        </is>
      </c>
      <c r="M1" s="22" t="inlineStr">
        <is>
          <t>2011</t>
        </is>
      </c>
      <c r="N1" s="22" t="inlineStr">
        <is>
          <t>2012</t>
        </is>
      </c>
      <c r="O1" s="22" t="inlineStr">
        <is>
          <t>2013</t>
        </is>
      </c>
      <c r="P1" s="22" t="inlineStr">
        <is>
          <t>2014</t>
        </is>
      </c>
      <c r="Q1" s="22" t="inlineStr">
        <is>
          <t>2015</t>
        </is>
      </c>
      <c r="R1" s="22" t="inlineStr">
        <is>
          <t>2016</t>
        </is>
      </c>
      <c r="S1" s="22" t="inlineStr">
        <is>
          <t>2017</t>
        </is>
      </c>
      <c r="T1" s="22" t="inlineStr">
        <is>
          <t>2018</t>
        </is>
      </c>
      <c r="U1" s="22" t="inlineStr">
        <is>
          <t>2019</t>
        </is>
      </c>
      <c r="V1" s="22" t="inlineStr">
        <is>
          <t>2020</t>
        </is>
      </c>
      <c r="W1" s="22" t="inlineStr">
        <is>
          <t>2021</t>
        </is>
      </c>
      <c r="X1" s="22" t="inlineStr">
        <is>
          <t>2022</t>
        </is>
      </c>
      <c r="Y1" s="22" t="inlineStr">
        <is>
          <t>2023</t>
        </is>
      </c>
      <c r="Z1" s="22" t="inlineStr">
        <is>
          <t>2024</t>
        </is>
      </c>
      <c r="AA1" s="22" t="inlineStr">
        <is>
          <t>2025</t>
        </is>
      </c>
    </row>
    <row r="2">
      <c r="A2" t="inlineStr">
        <is>
          <t>GA. Black or African-American</t>
        </is>
      </c>
      <c r="B2" s="22">
        <v>35.5</v>
      </c>
      <c r="C2" s="22">
        <v>43.3</v>
      </c>
      <c r="D2" s="22">
        <v>58</v>
      </c>
      <c r="E2" s="22">
        <v>53.8</v>
      </c>
      <c r="F2" s="22">
        <v>55.7</v>
      </c>
      <c r="G2" s="22">
        <v>64.7</v>
      </c>
      <c r="H2" s="22">
        <v>65.2</v>
      </c>
      <c r="I2" s="22">
        <v>67.8</v>
      </c>
      <c r="J2" s="22">
        <v>72.9</v>
      </c>
      <c r="K2" s="22">
        <v>79</v>
      </c>
      <c r="L2" s="22">
        <v>94.5</v>
      </c>
      <c r="M2" s="22">
        <v>75.3</v>
      </c>
      <c r="N2" s="22">
        <v>76.9</v>
      </c>
      <c r="O2" s="22">
        <v>83.6</v>
      </c>
      <c r="P2" s="22">
        <v>90.5</v>
      </c>
      <c r="Q2" s="22">
        <v>93</v>
      </c>
      <c r="R2" s="22">
        <v>81.7</v>
      </c>
      <c r="S2" s="22">
        <v>95.9</v>
      </c>
      <c r="T2" s="22">
        <v>100.5</v>
      </c>
      <c r="U2" s="22">
        <v>100.5</v>
      </c>
      <c r="V2" s="22">
        <v>111.8</v>
      </c>
      <c r="W2" s="22">
        <v>138.1</v>
      </c>
      <c r="X2" s="22">
        <v>106.3</v>
      </c>
      <c r="Y2" s="22">
        <v>101</v>
      </c>
      <c r="Z2" s="22">
        <v>101.8</v>
      </c>
      <c r="AA2" s="22">
        <v>115.9</v>
      </c>
    </row>
    <row r="3">
      <c r="A3" t="inlineStr">
        <is>
          <t>GA. White</t>
        </is>
      </c>
      <c r="B3" s="22">
        <v>23.7</v>
      </c>
      <c r="C3" s="22">
        <v>32.4</v>
      </c>
      <c r="D3" s="22">
        <v>36.3</v>
      </c>
      <c r="E3" s="22">
        <v>38</v>
      </c>
      <c r="F3" s="22">
        <v>43.1</v>
      </c>
      <c r="G3" s="22">
        <v>42.4</v>
      </c>
      <c r="H3" s="22">
        <v>38.9</v>
      </c>
      <c r="I3" s="22">
        <v>45.1</v>
      </c>
      <c r="J3" s="22">
        <v>46.5</v>
      </c>
      <c r="K3" s="22">
        <v>51.9</v>
      </c>
      <c r="L3" s="22">
        <v>57.9</v>
      </c>
      <c r="M3" s="22">
        <v>40.7</v>
      </c>
      <c r="N3" s="22">
        <v>47.4</v>
      </c>
      <c r="O3" s="22">
        <v>53</v>
      </c>
      <c r="P3" s="22">
        <v>61.9</v>
      </c>
      <c r="Q3" s="22">
        <v>64.3</v>
      </c>
      <c r="R3" s="22">
        <v>70.6</v>
      </c>
      <c r="S3" s="22">
        <v>69.6</v>
      </c>
      <c r="T3" s="22">
        <v>69.1</v>
      </c>
      <c r="U3" s="22">
        <v>66.6</v>
      </c>
      <c r="V3" s="22">
        <v>65.6</v>
      </c>
      <c r="W3" s="22">
        <v>85.7</v>
      </c>
      <c r="X3" s="22">
        <v>61.8</v>
      </c>
      <c r="Y3" s="22">
        <v>62.2</v>
      </c>
      <c r="Z3" s="22">
        <v>63.9</v>
      </c>
      <c r="AA3" s="22">
        <v>66.6</v>
      </c>
    </row>
    <row r="4">
      <c r="A4" t="inlineStr">
        <is>
          <t>Georgia</t>
        </is>
      </c>
      <c r="B4" s="22">
        <v>27.4</v>
      </c>
      <c r="C4" s="22">
        <v>35.9</v>
      </c>
      <c r="D4" s="22">
        <v>43.4</v>
      </c>
      <c r="E4" s="22">
        <v>42.7</v>
      </c>
      <c r="F4" s="22">
        <v>46.7</v>
      </c>
      <c r="G4" s="22">
        <v>49.3</v>
      </c>
      <c r="H4" s="22">
        <v>47.1</v>
      </c>
      <c r="I4" s="22">
        <v>55.2</v>
      </c>
      <c r="J4" s="22">
        <v>57.3</v>
      </c>
      <c r="K4" s="22">
        <v>61.9</v>
      </c>
      <c r="L4" s="22">
        <v>72</v>
      </c>
      <c r="M4" s="22">
        <v>53.6</v>
      </c>
      <c r="N4" s="22">
        <v>59.1</v>
      </c>
      <c r="O4" s="22">
        <v>64.5</v>
      </c>
      <c r="P4" s="22">
        <v>72.6</v>
      </c>
      <c r="Q4" s="22">
        <v>76</v>
      </c>
      <c r="R4" s="22">
        <v>73.5</v>
      </c>
      <c r="S4" s="22">
        <v>78.8</v>
      </c>
      <c r="T4" s="22">
        <v>83.4</v>
      </c>
      <c r="U4" s="22">
        <v>81</v>
      </c>
      <c r="V4" s="22">
        <v>83.7</v>
      </c>
      <c r="W4" s="22">
        <v>106.1</v>
      </c>
      <c r="X4" s="22">
        <v>80.6</v>
      </c>
      <c r="Y4" s="22">
        <v>76.8</v>
      </c>
      <c r="Z4" s="22">
        <v>78.7</v>
      </c>
      <c r="AA4" s="22">
        <v>84.9</v>
      </c>
    </row>
    <row r="5">
      <c r="A5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>
      <c r="A6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>
      <c r="A7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>
      <c r="A8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>
      <c r="A9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>
      <c r="A10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>
      <c r="A1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>
      <c r="A1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>
      <c r="A13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>
      <c r="A14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>
      <c r="A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>
      <c r="A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>
      <c r="A17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>
      <c r="A18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>
      <c r="A19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>
      <c r="A20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>
      <c r="A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>
      <c r="A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>
      <c r="A23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>
      <c r="A24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>
      <c r="A25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>
      <c r="A26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>
      <c r="A27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>
      <c r="A28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>
      <c r="A29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>
      <c r="A30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>
      <c r="A3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>
      <c r="A3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>
      <c r="A33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>
      <c r="A34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>
      <c r="A35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>
      <c r="A3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>
      <c r="A37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>
      <c r="A38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>
      <c r="A39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>
      <c r="A40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>
      <c r="A4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>
      <c r="A4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>
      <c r="A43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>
      <c r="A44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>
      <c r="A45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>
      <c r="A46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>
      <c r="A47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>
      <c r="A48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>
      <c r="A49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>
      <c r="A50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>
      <c r="A5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>
      <c r="A5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>
      <c r="A53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>
      <c r="A54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</row>
    <row r="55">
      <c r="A55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>
      <c r="A56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</row>
    <row r="57">
      <c r="A57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>
      <c r="A58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</row>
    <row r="59">
      <c r="A59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>
      <c r="A60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</row>
    <row r="61">
      <c r="A6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>
      <c r="A6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</row>
    <row r="63">
      <c r="A63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>
      <c r="A64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</row>
    <row r="65">
      <c r="A65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>
      <c r="A66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</row>
    <row r="67">
      <c r="A67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>
      <c r="A68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</row>
    <row r="69">
      <c r="A69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>
      <c r="A70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</row>
    <row r="71">
      <c r="A7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>
      <c r="A7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</row>
    <row r="73">
      <c r="A7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>
      <c r="A74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</row>
    <row r="75">
      <c r="A7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>
      <c r="A76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</row>
    <row r="77">
      <c r="A77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>
      <c r="A78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</row>
    <row r="79">
      <c r="A79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Z51"/>
  <sheetViews>
    <sheetView showGridLines="1" showRowColHeaders="1" tabSelected="0" workbookViewId="0" zoomScale="100"/>
  </sheetViews>
  <sheetFormatPr baseColWidth="8.43" defaultRowHeight="16" x14ac:dyDescent="0.2"/>
  <cols>
    <col min="1" max="26" bestFit="1" customWidth="1" hidden="false" width="11"/>
  </cols>
  <sheetData>
    <row r="1">
      <c r="A1" s="1" t="str">
        <f>=HYPERLINK("#'index'!B24", "back to index")</f>
      </c>
      <c r="B1" s="23" t="inlineStr">
        <is>
          <t>2000</t>
        </is>
      </c>
      <c r="C1" s="23" t="inlineStr">
        <is>
          <t>2001</t>
        </is>
      </c>
      <c r="D1" s="23" t="inlineStr">
        <is>
          <t>2002</t>
        </is>
      </c>
      <c r="E1" s="23" t="inlineStr">
        <is>
          <t>2003</t>
        </is>
      </c>
      <c r="F1" s="23" t="inlineStr">
        <is>
          <t>2004</t>
        </is>
      </c>
      <c r="G1" s="23" t="inlineStr">
        <is>
          <t>2005</t>
        </is>
      </c>
      <c r="H1" s="23" t="inlineStr">
        <is>
          <t>2006</t>
        </is>
      </c>
      <c r="I1" s="23" t="inlineStr">
        <is>
          <t>2007</t>
        </is>
      </c>
      <c r="J1" s="23" t="inlineStr">
        <is>
          <t>2008</t>
        </is>
      </c>
      <c r="K1" s="23" t="inlineStr">
        <is>
          <t>2009</t>
        </is>
      </c>
      <c r="L1" s="23" t="inlineStr">
        <is>
          <t>2010</t>
        </is>
      </c>
      <c r="M1" s="23" t="inlineStr">
        <is>
          <t>2011</t>
        </is>
      </c>
      <c r="N1" s="23" t="inlineStr">
        <is>
          <t>2012</t>
        </is>
      </c>
      <c r="O1" s="23" t="inlineStr">
        <is>
          <t>2013</t>
        </is>
      </c>
      <c r="P1" s="23" t="inlineStr">
        <is>
          <t>2014</t>
        </is>
      </c>
      <c r="Q1" s="23" t="inlineStr">
        <is>
          <t>2015</t>
        </is>
      </c>
      <c r="R1" s="23" t="inlineStr">
        <is>
          <t>2016</t>
        </is>
      </c>
      <c r="S1" s="23" t="inlineStr">
        <is>
          <t>2017</t>
        </is>
      </c>
      <c r="T1" s="23" t="inlineStr">
        <is>
          <t>2018</t>
        </is>
      </c>
      <c r="U1" s="23" t="inlineStr">
        <is>
          <t>2019</t>
        </is>
      </c>
      <c r="V1" s="23" t="inlineStr">
        <is>
          <t>2020</t>
        </is>
      </c>
      <c r="W1" s="23" t="inlineStr">
        <is>
          <t>2021</t>
        </is>
      </c>
      <c r="X1" s="23" t="inlineStr">
        <is>
          <t>2022</t>
        </is>
      </c>
      <c r="Y1" s="23" t="inlineStr">
        <is>
          <t>2023</t>
        </is>
      </c>
      <c r="Z1" s="23" t="inlineStr">
        <is>
          <t>2024</t>
        </is>
      </c>
    </row>
    <row r="2">
      <c r="A2" t="inlineStr">
        <is>
          <t>Georgia</t>
        </is>
      </c>
      <c r="B2" s="23">
        <v>6.8</v>
      </c>
      <c r="C2" s="23">
        <v>6.9</v>
      </c>
      <c r="D2" s="23">
        <v>7.1</v>
      </c>
      <c r="E2" s="23">
        <v>7.8</v>
      </c>
      <c r="F2" s="23">
        <v>7.31</v>
      </c>
      <c r="G2" s="23">
        <v>8.3</v>
      </c>
      <c r="H2" s="23">
        <v>9.1</v>
      </c>
      <c r="I2" s="23">
        <v>10.1</v>
      </c>
      <c r="J2" s="23">
        <v>9.9</v>
      </c>
      <c r="K2" s="23">
        <v>9.5</v>
      </c>
      <c r="L2" s="23">
        <v>9.7</v>
      </c>
      <c r="M2" s="23">
        <v>10</v>
      </c>
      <c r="N2" s="23">
        <v>10</v>
      </c>
      <c r="O2" s="23">
        <v>11</v>
      </c>
      <c r="P2" s="23">
        <v>11.6</v>
      </c>
      <c r="Q2" s="23">
        <v>11.3</v>
      </c>
      <c r="R2" s="23">
        <v>12.1</v>
      </c>
      <c r="S2" s="23">
        <v>11.4</v>
      </c>
      <c r="T2" s="23">
        <v>12.6</v>
      </c>
      <c r="U2" s="23">
        <v>12</v>
      </c>
      <c r="V2" s="23">
        <v>11.6</v>
      </c>
      <c r="W2" s="23">
        <v>12.3</v>
      </c>
      <c r="X2" s="23">
        <v>12.1</v>
      </c>
      <c r="Y2" s="23">
        <v>12.7</v>
      </c>
      <c r="Z2" s="23">
        <v>12.8</v>
      </c>
    </row>
    <row r="3">
      <c r="A3" t="inlineStr">
        <is>
          <t>U.S.</t>
        </is>
      </c>
      <c r="B3" s="23">
        <v>6.1</v>
      </c>
      <c r="C3" s="23">
        <v>6.5</v>
      </c>
      <c r="D3" s="23">
        <v>6.5</v>
      </c>
      <c r="E3" s="23">
        <v>7.1</v>
      </c>
      <c r="F3" s="23">
        <v>7</v>
      </c>
      <c r="G3" s="23">
        <v>7.3</v>
      </c>
      <c r="H3" s="23">
        <v>7.5</v>
      </c>
      <c r="I3" s="23">
        <v>8</v>
      </c>
      <c r="J3" s="23">
        <v>8.3</v>
      </c>
      <c r="K3" s="23">
        <v>8.3</v>
      </c>
      <c r="L3" s="23">
        <v>8.7</v>
      </c>
      <c r="M3" s="23">
        <v>9.5</v>
      </c>
      <c r="N3" s="23">
        <v>9.7</v>
      </c>
      <c r="O3" s="23">
        <v>9.7</v>
      </c>
      <c r="P3" s="23">
        <v>10</v>
      </c>
      <c r="Q3" s="23">
        <v>9.9</v>
      </c>
      <c r="R3" s="23">
        <v>10.5</v>
      </c>
      <c r="S3" s="23">
        <v>10.5</v>
      </c>
      <c r="T3" s="23">
        <v>10.9</v>
      </c>
      <c r="U3" s="23">
        <v>10.7</v>
      </c>
      <c r="V3" s="23">
        <v>10.6</v>
      </c>
      <c r="W3" s="23">
        <v>10.9</v>
      </c>
      <c r="X3" s="23">
        <v>11.5</v>
      </c>
      <c r="Y3" s="23">
        <v>11.5</v>
      </c>
      <c r="Z3" s="23">
        <v>12</v>
      </c>
    </row>
    <row r="4">
      <c r="A4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>
      <c r="A5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>
      <c r="A16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>
      <c r="A1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>
      <c r="A21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>
      <c r="A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>
      <c r="A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>
      <c r="A24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>
      <c r="A25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>
      <c r="A26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>
      <c r="A2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>
      <c r="A28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>
      <c r="A2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>
      <c r="A30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>
      <c r="A31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>
      <c r="A32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>
      <c r="A3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>
      <c r="A34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>
      <c r="A35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>
      <c r="A36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>
      <c r="A3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>
      <c r="A38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>
      <c r="A39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>
      <c r="A40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>
      <c r="A41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>
      <c r="A4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>
      <c r="A4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>
      <c r="A44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>
      <c r="A45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>
      <c r="A46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>
      <c r="A47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>
      <c r="A48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>
      <c r="A49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>
      <c r="A50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>
      <c r="A51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=HYPERLINK("#'index'!B25", "back to index")</f>
      </c>
      <c r="B1" s="24" t="inlineStr">
        <is>
          <t>2000</t>
        </is>
      </c>
      <c r="C1" s="24" t="inlineStr">
        <is>
          <t>2001</t>
        </is>
      </c>
      <c r="D1" s="24" t="inlineStr">
        <is>
          <t>2002</t>
        </is>
      </c>
      <c r="E1" s="24" t="inlineStr">
        <is>
          <t>2003</t>
        </is>
      </c>
      <c r="F1" s="24" t="inlineStr">
        <is>
          <t>2004</t>
        </is>
      </c>
      <c r="G1" s="24" t="inlineStr">
        <is>
          <t>2005</t>
        </is>
      </c>
      <c r="H1" s="24" t="inlineStr">
        <is>
          <t>2006</t>
        </is>
      </c>
      <c r="I1" s="24" t="inlineStr">
        <is>
          <t>2007</t>
        </is>
      </c>
      <c r="J1" s="24" t="inlineStr">
        <is>
          <t>2008</t>
        </is>
      </c>
      <c r="K1" s="24" t="inlineStr">
        <is>
          <t>2009</t>
        </is>
      </c>
      <c r="L1" s="24" t="inlineStr">
        <is>
          <t>2010</t>
        </is>
      </c>
      <c r="M1" s="24" t="inlineStr">
        <is>
          <t>2011</t>
        </is>
      </c>
      <c r="N1" s="24" t="inlineStr">
        <is>
          <t>2012</t>
        </is>
      </c>
      <c r="O1" s="24" t="inlineStr">
        <is>
          <t>2013</t>
        </is>
      </c>
      <c r="P1" s="24" t="inlineStr">
        <is>
          <t>2014</t>
        </is>
      </c>
      <c r="Q1" s="24" t="inlineStr">
        <is>
          <t>2015</t>
        </is>
      </c>
      <c r="R1" s="24" t="inlineStr">
        <is>
          <t>2016</t>
        </is>
      </c>
      <c r="S1" s="24" t="inlineStr">
        <is>
          <t>2017</t>
        </is>
      </c>
      <c r="T1" s="24" t="inlineStr">
        <is>
          <t>2018</t>
        </is>
      </c>
      <c r="U1" s="24" t="inlineStr">
        <is>
          <t>2019</t>
        </is>
      </c>
      <c r="V1" s="24" t="inlineStr">
        <is>
          <t>2020</t>
        </is>
      </c>
      <c r="W1" s="24" t="inlineStr">
        <is>
          <t>2021</t>
        </is>
      </c>
      <c r="X1" s="24" t="inlineStr">
        <is>
          <t>2022</t>
        </is>
      </c>
      <c r="Y1" s="24" t="inlineStr">
        <is>
          <t>2023</t>
        </is>
      </c>
      <c r="Z1" s="24" t="inlineStr">
        <is>
          <t>2024</t>
        </is>
      </c>
      <c r="AA1" s="24" t="inlineStr">
        <is>
          <t>2025</t>
        </is>
      </c>
    </row>
    <row r="2">
      <c r="A2" t="inlineStr">
        <is>
          <t>GA. Black or African-American</t>
        </is>
      </c>
      <c r="B2" s="24">
        <v>37.2</v>
      </c>
      <c r="C2" s="24">
        <v>39.6</v>
      </c>
      <c r="D2" s="24">
        <v>41.2</v>
      </c>
      <c r="E2" s="24">
        <v>41.8</v>
      </c>
      <c r="F2" s="24">
        <v>37.9</v>
      </c>
      <c r="G2" s="24">
        <v>44.3</v>
      </c>
      <c r="H2" s="24">
        <v>37.4</v>
      </c>
      <c r="I2" s="24">
        <v>34.5</v>
      </c>
      <c r="J2" s="24">
        <v>31.8</v>
      </c>
      <c r="K2" s="24">
        <v>29.3</v>
      </c>
      <c r="L2" s="24">
        <v>38.7</v>
      </c>
      <c r="M2" s="24">
        <v>39.9</v>
      </c>
      <c r="N2" s="24">
        <v>36.6</v>
      </c>
      <c r="O2" s="24">
        <v>41.2</v>
      </c>
      <c r="P2" s="24">
        <v>37.2</v>
      </c>
      <c r="Q2" s="24">
        <v>33.7</v>
      </c>
      <c r="R2" s="24">
        <v>34.7</v>
      </c>
      <c r="S2" s="24">
        <v>35.9</v>
      </c>
      <c r="T2" s="24">
        <v>38.3</v>
      </c>
      <c r="U2" s="24">
        <v>36.1</v>
      </c>
      <c r="V2" s="24">
        <v>40</v>
      </c>
      <c r="W2" s="24">
        <v>41.1</v>
      </c>
      <c r="X2" s="24">
        <v>35.9</v>
      </c>
      <c r="Y2" s="24">
        <v>34.8</v>
      </c>
      <c r="Z2" s="24">
        <v>33.7</v>
      </c>
      <c r="AA2" s="24">
        <v>34.2</v>
      </c>
    </row>
    <row r="3">
      <c r="A3" t="inlineStr">
        <is>
          <t>GA. White</t>
        </is>
      </c>
      <c r="B3" s="24">
        <v>18.9</v>
      </c>
      <c r="C3" s="24">
        <v>17.6</v>
      </c>
      <c r="D3" s="24">
        <v>18.3</v>
      </c>
      <c r="E3" s="24">
        <v>20.1</v>
      </c>
      <c r="F3" s="24">
        <v>18.6</v>
      </c>
      <c r="G3" s="24">
        <v>17.5</v>
      </c>
      <c r="H3" s="24">
        <v>16.6</v>
      </c>
      <c r="I3" s="24">
        <v>15.8</v>
      </c>
      <c r="J3" s="24">
        <v>14.5</v>
      </c>
      <c r="K3" s="24">
        <v>15.7</v>
      </c>
      <c r="L3" s="24">
        <v>18.2</v>
      </c>
      <c r="M3" s="24">
        <v>19</v>
      </c>
      <c r="N3" s="24">
        <v>18.2</v>
      </c>
      <c r="O3" s="24">
        <v>18.1</v>
      </c>
      <c r="P3" s="24">
        <v>18.4</v>
      </c>
      <c r="Q3" s="24">
        <v>17.4</v>
      </c>
      <c r="R3" s="24">
        <v>17.5</v>
      </c>
      <c r="S3" s="24">
        <v>17.4</v>
      </c>
      <c r="T3" s="24">
        <v>17.2</v>
      </c>
      <c r="U3" s="24">
        <v>15.6</v>
      </c>
      <c r="V3" s="24">
        <v>19</v>
      </c>
      <c r="W3" s="24">
        <v>19.5</v>
      </c>
      <c r="X3" s="24">
        <v>17.1</v>
      </c>
      <c r="Y3" s="24">
        <v>16.1</v>
      </c>
      <c r="Z3" s="24">
        <v>16.4</v>
      </c>
      <c r="AA3" s="24">
        <v>16.8</v>
      </c>
    </row>
    <row r="4">
      <c r="A4" t="inlineStr">
        <is>
          <t>Georgia</t>
        </is>
      </c>
      <c r="B4" s="24">
        <v>22.6</v>
      </c>
      <c r="C4" s="24">
        <v>22</v>
      </c>
      <c r="D4" s="24">
        <v>22.9</v>
      </c>
      <c r="E4" s="24">
        <v>24.5</v>
      </c>
      <c r="F4" s="24">
        <v>22.5</v>
      </c>
      <c r="G4" s="24">
        <v>23</v>
      </c>
      <c r="H4" s="24">
        <v>20.8</v>
      </c>
      <c r="I4" s="24">
        <v>19.7</v>
      </c>
      <c r="J4" s="24">
        <v>18</v>
      </c>
      <c r="K4" s="24">
        <v>18.4</v>
      </c>
      <c r="L4" s="24">
        <v>22.6</v>
      </c>
      <c r="M4" s="24">
        <v>23.4</v>
      </c>
      <c r="N4" s="24">
        <v>22.3</v>
      </c>
      <c r="O4" s="24">
        <v>23</v>
      </c>
      <c r="P4" s="24">
        <v>22.3</v>
      </c>
      <c r="Q4" s="24">
        <v>20.8</v>
      </c>
      <c r="R4" s="24">
        <v>21.2</v>
      </c>
      <c r="S4" s="24">
        <v>21.6</v>
      </c>
      <c r="T4" s="24">
        <v>22</v>
      </c>
      <c r="U4" s="24">
        <v>20.4</v>
      </c>
      <c r="V4" s="24">
        <v>23.9</v>
      </c>
      <c r="W4" s="24">
        <v>24.5</v>
      </c>
      <c r="X4" s="24">
        <v>21.7</v>
      </c>
      <c r="Y4" s="24">
        <v>20.5</v>
      </c>
      <c r="Z4" s="24">
        <v>20.7</v>
      </c>
      <c r="AA4" s="24">
        <v>21.2</v>
      </c>
    </row>
    <row r="5">
      <c r="A5" t="inlineStr">
        <is>
          <t>U.S.</t>
        </is>
      </c>
      <c r="B5" s="24">
        <v>25</v>
      </c>
      <c r="C5" s="24">
        <v>25.3</v>
      </c>
      <c r="D5" s="24">
        <v>25.4</v>
      </c>
      <c r="E5" s="24">
        <v>25.3</v>
      </c>
      <c r="F5" s="24">
        <v>24.5</v>
      </c>
      <c r="G5" s="24">
        <v>24.6</v>
      </c>
      <c r="H5" s="24">
        <v>23.3</v>
      </c>
      <c r="I5" s="24">
        <v>22.5</v>
      </c>
      <c r="J5" s="24">
        <v>21.8</v>
      </c>
      <c r="K5" s="24">
        <v>20.9</v>
      </c>
      <c r="L5" s="24">
        <v>20.8</v>
      </c>
      <c r="M5" s="24">
        <v>21.7</v>
      </c>
      <c r="N5" s="24">
        <v>21.2</v>
      </c>
      <c r="O5" s="24">
        <v>21.2</v>
      </c>
      <c r="P5" s="24">
        <v>21</v>
      </c>
      <c r="Q5" s="24">
        <v>21.3</v>
      </c>
      <c r="R5" s="24">
        <v>21</v>
      </c>
      <c r="S5" s="24">
        <v>21.5</v>
      </c>
      <c r="T5" s="24">
        <v>21.4</v>
      </c>
      <c r="U5" s="24">
        <v>21.6</v>
      </c>
      <c r="V5" s="24">
        <v>24.8</v>
      </c>
      <c r="W5" s="24">
        <v>25.4</v>
      </c>
      <c r="X5" s="24">
        <v>24.1</v>
      </c>
      <c r="Y5" s="24">
        <v>22.4</v>
      </c>
      <c r="Z5" s="24">
        <v>21.7</v>
      </c>
      <c r="AA5" s="24" t="inlineStr">
        <is>
          <t/>
        </is>
      </c>
    </row>
    <row r="6">
      <c r="A6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>
      <c r="A7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>
      <c r="A8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=HYPERLINK("#'index'!B26", "back to index")</f>
      </c>
      <c r="B1" s="25" t="inlineStr">
        <is>
          <t>2000</t>
        </is>
      </c>
      <c r="C1" s="25" t="inlineStr">
        <is>
          <t>2001</t>
        </is>
      </c>
      <c r="D1" s="25" t="inlineStr">
        <is>
          <t>2002</t>
        </is>
      </c>
      <c r="E1" s="25" t="inlineStr">
        <is>
          <t>2003</t>
        </is>
      </c>
      <c r="F1" s="25" t="inlineStr">
        <is>
          <t>2004</t>
        </is>
      </c>
      <c r="G1" s="25" t="inlineStr">
        <is>
          <t>2005</t>
        </is>
      </c>
      <c r="H1" s="25" t="inlineStr">
        <is>
          <t>2006</t>
        </is>
      </c>
      <c r="I1" s="25" t="inlineStr">
        <is>
          <t>2007</t>
        </is>
      </c>
      <c r="J1" s="25" t="inlineStr">
        <is>
          <t>2008</t>
        </is>
      </c>
      <c r="K1" s="25" t="inlineStr">
        <is>
          <t>2009</t>
        </is>
      </c>
      <c r="L1" s="25" t="inlineStr">
        <is>
          <t>2010</t>
        </is>
      </c>
      <c r="M1" s="25" t="inlineStr">
        <is>
          <t>2011</t>
        </is>
      </c>
      <c r="N1" s="25" t="inlineStr">
        <is>
          <t>2012</t>
        </is>
      </c>
      <c r="O1" s="25" t="inlineStr">
        <is>
          <t>2013</t>
        </is>
      </c>
      <c r="P1" s="25" t="inlineStr">
        <is>
          <t>2014</t>
        </is>
      </c>
      <c r="Q1" s="25" t="inlineStr">
        <is>
          <t>2015</t>
        </is>
      </c>
      <c r="R1" s="25" t="inlineStr">
        <is>
          <t>2016</t>
        </is>
      </c>
      <c r="S1" s="25" t="inlineStr">
        <is>
          <t>2017</t>
        </is>
      </c>
      <c r="T1" s="25" t="inlineStr">
        <is>
          <t>2018</t>
        </is>
      </c>
      <c r="U1" s="25" t="inlineStr">
        <is>
          <t>2019</t>
        </is>
      </c>
      <c r="V1" s="25" t="inlineStr">
        <is>
          <t>2020</t>
        </is>
      </c>
      <c r="W1" s="25" t="inlineStr">
        <is>
          <t>2021</t>
        </is>
      </c>
      <c r="X1" s="25" t="inlineStr">
        <is>
          <t>2022</t>
        </is>
      </c>
      <c r="Y1" s="25" t="inlineStr">
        <is>
          <t>2023</t>
        </is>
      </c>
      <c r="Z1" s="25" t="inlineStr">
        <is>
          <t>2024</t>
        </is>
      </c>
      <c r="AA1" s="25" t="inlineStr">
        <is>
          <t>2025</t>
        </is>
      </c>
    </row>
    <row r="2">
      <c r="A2" t="inlineStr">
        <is>
          <t>GA. Black or African-American</t>
        </is>
      </c>
      <c r="B2" s="25">
        <v>13.8</v>
      </c>
      <c r="C2" s="25">
        <v>16.2</v>
      </c>
      <c r="D2" s="25">
        <v>17.4</v>
      </c>
      <c r="E2" s="25">
        <v>19.3</v>
      </c>
      <c r="F2" s="25">
        <v>21.9</v>
      </c>
      <c r="G2" s="25">
        <v>19.4</v>
      </c>
      <c r="H2" s="25">
        <v>21.9</v>
      </c>
      <c r="I2" s="25">
        <v>19.1</v>
      </c>
      <c r="J2" s="25">
        <v>20.5</v>
      </c>
      <c r="K2" s="25">
        <v>19.9</v>
      </c>
      <c r="L2" s="25">
        <v>22.3</v>
      </c>
      <c r="M2" s="25">
        <v>23.1</v>
      </c>
      <c r="N2" s="25">
        <v>22.4</v>
      </c>
      <c r="O2" s="25">
        <v>23.6</v>
      </c>
      <c r="P2" s="25">
        <v>29.1</v>
      </c>
      <c r="Q2" s="25">
        <v>35.9</v>
      </c>
      <c r="R2" s="25">
        <v>40.4</v>
      </c>
      <c r="S2" s="25">
        <v>41.1</v>
      </c>
      <c r="T2" s="25">
        <v>43.7</v>
      </c>
      <c r="U2" s="25">
        <v>41.6</v>
      </c>
      <c r="V2" s="25">
        <v>46.1</v>
      </c>
      <c r="W2" s="25">
        <v>42.8</v>
      </c>
      <c r="X2" s="25">
        <v>36</v>
      </c>
      <c r="Y2" s="25">
        <v>33.2</v>
      </c>
      <c r="Z2" s="25">
        <v>33.2</v>
      </c>
      <c r="AA2" s="25">
        <v>32.5</v>
      </c>
    </row>
    <row r="3">
      <c r="A3" t="inlineStr">
        <is>
          <t>GA. White</t>
        </is>
      </c>
      <c r="B3" s="25">
        <v>24.3</v>
      </c>
      <c r="C3" s="25">
        <v>26.3</v>
      </c>
      <c r="D3" s="25">
        <v>27.8</v>
      </c>
      <c r="E3" s="25">
        <v>29.1</v>
      </c>
      <c r="F3" s="25">
        <v>29.5</v>
      </c>
      <c r="G3" s="25">
        <v>29.3</v>
      </c>
      <c r="H3" s="25">
        <v>29</v>
      </c>
      <c r="I3" s="25">
        <v>29.2</v>
      </c>
      <c r="J3" s="25">
        <v>29.6</v>
      </c>
      <c r="K3" s="25">
        <v>27.7</v>
      </c>
      <c r="L3" s="25">
        <v>29.7</v>
      </c>
      <c r="M3" s="25">
        <v>31.2</v>
      </c>
      <c r="N3" s="25">
        <v>27.5</v>
      </c>
      <c r="O3" s="25">
        <v>26.5</v>
      </c>
      <c r="P3" s="25">
        <v>33.8</v>
      </c>
      <c r="Q3" s="25">
        <v>45.1</v>
      </c>
      <c r="R3" s="25">
        <v>48.1</v>
      </c>
      <c r="S3" s="25">
        <v>50.2</v>
      </c>
      <c r="T3" s="25">
        <v>50.5</v>
      </c>
      <c r="U3" s="25">
        <v>44.8</v>
      </c>
      <c r="V3" s="25">
        <v>49.4</v>
      </c>
      <c r="W3" s="25">
        <v>43.8</v>
      </c>
      <c r="X3" s="25">
        <v>41.3</v>
      </c>
      <c r="Y3" s="25">
        <v>39.5</v>
      </c>
      <c r="Z3" s="25">
        <v>37</v>
      </c>
      <c r="AA3" s="25">
        <v>32.1</v>
      </c>
    </row>
    <row r="4">
      <c r="A4" t="inlineStr">
        <is>
          <t>Georgia</t>
        </is>
      </c>
      <c r="B4" s="25">
        <v>21.9</v>
      </c>
      <c r="C4" s="25">
        <v>24</v>
      </c>
      <c r="D4" s="25">
        <v>25.4</v>
      </c>
      <c r="E4" s="25">
        <v>26.9</v>
      </c>
      <c r="F4" s="25">
        <v>27.7</v>
      </c>
      <c r="G4" s="25">
        <v>27</v>
      </c>
      <c r="H4" s="25">
        <v>27.2</v>
      </c>
      <c r="I4" s="25">
        <v>26.9</v>
      </c>
      <c r="J4" s="25">
        <v>27.4</v>
      </c>
      <c r="K4" s="25">
        <v>25.7</v>
      </c>
      <c r="L4" s="25">
        <v>27.9</v>
      </c>
      <c r="M4" s="25">
        <v>29.1</v>
      </c>
      <c r="N4" s="25">
        <v>26.1</v>
      </c>
      <c r="O4" s="25">
        <v>25.4</v>
      </c>
      <c r="P4" s="25">
        <v>32.3</v>
      </c>
      <c r="Q4" s="25">
        <v>42.2</v>
      </c>
      <c r="R4" s="25">
        <v>45.6</v>
      </c>
      <c r="S4" s="25">
        <v>47.1</v>
      </c>
      <c r="T4" s="25">
        <v>47.8</v>
      </c>
      <c r="U4" s="25">
        <v>42.9</v>
      </c>
      <c r="V4" s="25">
        <v>47.3</v>
      </c>
      <c r="W4" s="25">
        <v>42.2</v>
      </c>
      <c r="X4" s="25">
        <v>38.8</v>
      </c>
      <c r="Y4" s="25">
        <v>36.7</v>
      </c>
      <c r="Z4" s="25">
        <v>34.8</v>
      </c>
      <c r="AA4" s="25">
        <v>30.9</v>
      </c>
    </row>
    <row r="5">
      <c r="A5" t="inlineStr">
        <is>
          <t>U.S.</t>
        </is>
      </c>
      <c r="B5" s="25">
        <v>18.1</v>
      </c>
      <c r="C5" s="25">
        <v>19.3</v>
      </c>
      <c r="D5" s="25">
        <v>20.8</v>
      </c>
      <c r="E5" s="25">
        <v>22.1</v>
      </c>
      <c r="F5" s="25">
        <v>22.6</v>
      </c>
      <c r="G5" s="25">
        <v>24</v>
      </c>
      <c r="H5" s="25">
        <v>23.7</v>
      </c>
      <c r="I5" s="25">
        <v>23.8</v>
      </c>
      <c r="J5" s="25">
        <v>25.8</v>
      </c>
      <c r="K5" s="25">
        <v>24.2</v>
      </c>
      <c r="L5" s="25">
        <v>25.1</v>
      </c>
      <c r="M5" s="25">
        <v>24.8</v>
      </c>
      <c r="N5" s="25">
        <v>23.8</v>
      </c>
      <c r="O5" s="25">
        <v>23.5</v>
      </c>
      <c r="P5" s="25">
        <v>25.4</v>
      </c>
      <c r="Q5" s="25">
        <v>29.4</v>
      </c>
      <c r="R5" s="25">
        <v>30.3</v>
      </c>
      <c r="S5" s="25">
        <v>31</v>
      </c>
      <c r="T5" s="25">
        <v>30.5</v>
      </c>
      <c r="U5" s="25">
        <v>29.8</v>
      </c>
      <c r="V5" s="25">
        <v>32.4</v>
      </c>
      <c r="W5" s="25">
        <v>31</v>
      </c>
      <c r="X5" s="25">
        <v>28.9</v>
      </c>
      <c r="Y5" s="25">
        <v>27.7</v>
      </c>
      <c r="Z5" s="25">
        <v>27.1</v>
      </c>
      <c r="AA5" s="25" t="inlineStr">
        <is>
          <t/>
        </is>
      </c>
    </row>
    <row r="6">
      <c r="A6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>
      <c r="A7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>
      <c r="A8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=HYPERLINK("#'index'!B28", "back to index")</f>
      </c>
      <c r="B1" s="26" t="inlineStr">
        <is>
          <t>2000</t>
        </is>
      </c>
      <c r="C1" s="26" t="inlineStr">
        <is>
          <t>2001</t>
        </is>
      </c>
      <c r="D1" s="26" t="inlineStr">
        <is>
          <t>2002</t>
        </is>
      </c>
      <c r="E1" s="26" t="inlineStr">
        <is>
          <t>2003</t>
        </is>
      </c>
      <c r="F1" s="26" t="inlineStr">
        <is>
          <t>2004</t>
        </is>
      </c>
      <c r="G1" s="26" t="inlineStr">
        <is>
          <t>2005</t>
        </is>
      </c>
      <c r="H1" s="26" t="inlineStr">
        <is>
          <t>2006</t>
        </is>
      </c>
      <c r="I1" s="26" t="inlineStr">
        <is>
          <t>2007</t>
        </is>
      </c>
      <c r="J1" s="26" t="inlineStr">
        <is>
          <t>2008</t>
        </is>
      </c>
      <c r="K1" s="26" t="inlineStr">
        <is>
          <t>2009</t>
        </is>
      </c>
      <c r="L1" s="26" t="inlineStr">
        <is>
          <t>2010</t>
        </is>
      </c>
      <c r="M1" s="26" t="inlineStr">
        <is>
          <t>2011</t>
        </is>
      </c>
      <c r="N1" s="26" t="inlineStr">
        <is>
          <t>2012</t>
        </is>
      </c>
      <c r="O1" s="26" t="inlineStr">
        <is>
          <t>2013</t>
        </is>
      </c>
      <c r="P1" s="26" t="inlineStr">
        <is>
          <t>2014</t>
        </is>
      </c>
      <c r="Q1" s="26" t="inlineStr">
        <is>
          <t>2015</t>
        </is>
      </c>
      <c r="R1" s="26" t="inlineStr">
        <is>
          <t>2016</t>
        </is>
      </c>
      <c r="S1" s="26" t="inlineStr">
        <is>
          <t>2017</t>
        </is>
      </c>
      <c r="T1" s="26" t="inlineStr">
        <is>
          <t>2018</t>
        </is>
      </c>
      <c r="U1" s="26" t="inlineStr">
        <is>
          <t>2019</t>
        </is>
      </c>
      <c r="V1" s="26" t="inlineStr">
        <is>
          <t>2020</t>
        </is>
      </c>
      <c r="W1" s="26" t="inlineStr">
        <is>
          <t>2021</t>
        </is>
      </c>
      <c r="X1" s="26" t="inlineStr">
        <is>
          <t>2022</t>
        </is>
      </c>
      <c r="Y1" s="26" t="inlineStr">
        <is>
          <t>2023</t>
        </is>
      </c>
      <c r="Z1" s="26" t="inlineStr">
        <is>
          <t>2024</t>
        </is>
      </c>
      <c r="AA1" s="26" t="inlineStr">
        <is>
          <t>2025</t>
        </is>
      </c>
    </row>
    <row r="2">
      <c r="A2" t="inlineStr">
        <is>
          <t>GA. Black or African-American</t>
        </is>
      </c>
      <c r="B2" s="26">
        <v>93.7</v>
      </c>
      <c r="C2" s="26">
        <v>89.2</v>
      </c>
      <c r="D2" s="26">
        <v>87.8</v>
      </c>
      <c r="E2" s="26">
        <v>87.4</v>
      </c>
      <c r="F2" s="26">
        <v>81.2</v>
      </c>
      <c r="G2" s="26">
        <v>73.1</v>
      </c>
      <c r="H2" s="26">
        <v>69.9</v>
      </c>
      <c r="I2" s="26">
        <v>66.3</v>
      </c>
      <c r="J2" s="26">
        <v>63</v>
      </c>
      <c r="K2" s="26">
        <v>63.4</v>
      </c>
      <c r="L2" s="26">
        <v>58.7</v>
      </c>
      <c r="M2" s="26">
        <v>53.9</v>
      </c>
      <c r="N2" s="26">
        <v>50.5</v>
      </c>
      <c r="O2" s="26">
        <v>52.8</v>
      </c>
      <c r="P2" s="26">
        <v>55</v>
      </c>
      <c r="Q2" s="26">
        <v>52.2</v>
      </c>
      <c r="R2" s="26">
        <v>53.4</v>
      </c>
      <c r="S2" s="26">
        <v>52.8</v>
      </c>
      <c r="T2" s="26">
        <v>55.4</v>
      </c>
      <c r="U2" s="26">
        <v>53</v>
      </c>
      <c r="V2" s="26">
        <v>54.2</v>
      </c>
      <c r="W2" s="26">
        <v>59.7</v>
      </c>
      <c r="X2" s="26">
        <v>54.5</v>
      </c>
      <c r="Y2" s="26">
        <v>53.1</v>
      </c>
      <c r="Z2" s="26">
        <v>54.7</v>
      </c>
      <c r="AA2" s="26">
        <v>49.4</v>
      </c>
    </row>
    <row r="3">
      <c r="A3" t="inlineStr">
        <is>
          <t>GA. White</t>
        </is>
      </c>
      <c r="B3" s="26">
        <v>67.7</v>
      </c>
      <c r="C3" s="26">
        <v>62.6</v>
      </c>
      <c r="D3" s="26">
        <v>61</v>
      </c>
      <c r="E3" s="26">
        <v>59.6</v>
      </c>
      <c r="F3" s="26">
        <v>55.5</v>
      </c>
      <c r="G3" s="26">
        <v>50.1</v>
      </c>
      <c r="H3" s="26">
        <v>48.4</v>
      </c>
      <c r="I3" s="26">
        <v>45.7</v>
      </c>
      <c r="J3" s="26">
        <v>45.1</v>
      </c>
      <c r="K3" s="26">
        <v>41.9</v>
      </c>
      <c r="L3" s="26">
        <v>40.5</v>
      </c>
      <c r="M3" s="26">
        <v>39.1</v>
      </c>
      <c r="N3" s="26">
        <v>37.1</v>
      </c>
      <c r="O3" s="26">
        <v>38.3</v>
      </c>
      <c r="P3" s="26">
        <v>39.5</v>
      </c>
      <c r="Q3" s="26">
        <v>42.2</v>
      </c>
      <c r="R3" s="26">
        <v>42.2</v>
      </c>
      <c r="S3" s="26">
        <v>41.9</v>
      </c>
      <c r="T3" s="26">
        <v>41.1</v>
      </c>
      <c r="U3" s="26">
        <v>39.6</v>
      </c>
      <c r="V3" s="26">
        <v>41.2</v>
      </c>
      <c r="W3" s="26">
        <v>42.7</v>
      </c>
      <c r="X3" s="26">
        <v>40.8</v>
      </c>
      <c r="Y3" s="26">
        <v>38.2</v>
      </c>
      <c r="Z3" s="26">
        <v>37.4</v>
      </c>
      <c r="AA3" s="26">
        <v>36.7</v>
      </c>
    </row>
    <row r="4">
      <c r="A4" t="inlineStr">
        <is>
          <t>Georgia</t>
        </is>
      </c>
      <c r="B4" s="26">
        <v>72.9</v>
      </c>
      <c r="C4" s="26">
        <v>67.9</v>
      </c>
      <c r="D4" s="26">
        <v>66.4</v>
      </c>
      <c r="E4" s="26">
        <v>65.3</v>
      </c>
      <c r="F4" s="26">
        <v>60.6</v>
      </c>
      <c r="G4" s="26">
        <v>54.7</v>
      </c>
      <c r="H4" s="26">
        <v>52.7</v>
      </c>
      <c r="I4" s="26">
        <v>49.9</v>
      </c>
      <c r="J4" s="26">
        <v>49.1</v>
      </c>
      <c r="K4" s="26">
        <v>46.6</v>
      </c>
      <c r="L4" s="26">
        <v>44.6</v>
      </c>
      <c r="M4" s="26">
        <v>42.4</v>
      </c>
      <c r="N4" s="26">
        <v>40.7</v>
      </c>
      <c r="O4" s="26">
        <v>41.5</v>
      </c>
      <c r="P4" s="26">
        <v>42.6</v>
      </c>
      <c r="Q4" s="26">
        <v>44.6</v>
      </c>
      <c r="R4" s="26">
        <v>44.6</v>
      </c>
      <c r="S4" s="26">
        <v>44</v>
      </c>
      <c r="T4" s="26">
        <v>43.9</v>
      </c>
      <c r="U4" s="26">
        <v>42.2</v>
      </c>
      <c r="V4" s="26">
        <v>43.7</v>
      </c>
      <c r="W4" s="26">
        <v>46.1</v>
      </c>
      <c r="X4" s="26">
        <v>43.5</v>
      </c>
      <c r="Y4" s="26">
        <v>41.2</v>
      </c>
      <c r="Z4" s="26">
        <v>40.8</v>
      </c>
      <c r="AA4" s="26">
        <v>39.1</v>
      </c>
    </row>
    <row r="5">
      <c r="A5" t="inlineStr">
        <is>
          <t>U.S.</t>
        </is>
      </c>
      <c r="B5" s="26">
        <v>60.9</v>
      </c>
      <c r="C5" s="26">
        <v>58.4</v>
      </c>
      <c r="D5" s="26">
        <v>57.2</v>
      </c>
      <c r="E5" s="26">
        <v>54.6</v>
      </c>
      <c r="F5" s="26">
        <v>51.2</v>
      </c>
      <c r="G5" s="26">
        <v>48</v>
      </c>
      <c r="H5" s="26">
        <v>44.8</v>
      </c>
      <c r="I5" s="26">
        <v>43.5</v>
      </c>
      <c r="J5" s="26">
        <v>42.1</v>
      </c>
      <c r="K5" s="26">
        <v>39.6</v>
      </c>
      <c r="L5" s="26">
        <v>39.1</v>
      </c>
      <c r="M5" s="26">
        <v>38</v>
      </c>
      <c r="N5" s="26">
        <v>36.9</v>
      </c>
      <c r="O5" s="26">
        <v>36.2</v>
      </c>
      <c r="P5" s="26">
        <v>36.5</v>
      </c>
      <c r="Q5" s="26">
        <v>37.6</v>
      </c>
      <c r="R5" s="26">
        <v>37.3</v>
      </c>
      <c r="S5" s="26">
        <v>37.6</v>
      </c>
      <c r="T5" s="26">
        <v>37.1</v>
      </c>
      <c r="U5" s="26">
        <v>37</v>
      </c>
      <c r="V5" s="26">
        <v>38.8</v>
      </c>
      <c r="W5" s="26">
        <v>41.1</v>
      </c>
      <c r="X5" s="26">
        <v>39.5</v>
      </c>
      <c r="Y5" s="26">
        <v>39</v>
      </c>
      <c r="Z5" s="26">
        <v>38.6</v>
      </c>
      <c r="AA5" s="26" t="inlineStr">
        <is>
          <t/>
        </is>
      </c>
    </row>
    <row r="6">
      <c r="A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</row>
    <row r="7">
      <c r="A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>
      <c r="A8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>
      <c r="A9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</row>
    <row r="10">
      <c r="A10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>
      <c r="A11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>
      <c r="A12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</row>
    <row r="13">
      <c r="A13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>
      <c r="A14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>
      <c r="A1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6">
      <c r="A1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</row>
    <row r="17">
      <c r="A1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>
      <c r="A18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>
      <c r="A19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>
      <c r="A20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>
      <c r="A21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>
      <c r="A22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>
      <c r="A23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>
      <c r="A24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>
      <c r="A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>
      <c r="A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>
      <c r="A27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>
      <c r="A28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>
      <c r="A29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>
      <c r="A30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>
      <c r="A31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>
      <c r="A32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>
      <c r="A33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>
      <c r="A34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</row>
    <row r="35">
      <c r="A3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>
      <c r="A3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>
      <c r="A3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>
      <c r="A38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>
      <c r="A39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>
      <c r="A40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>
      <c r="A41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>
      <c r="A42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>
      <c r="A43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>
      <c r="A4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>
      <c r="A4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>
      <c r="A4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>
      <c r="A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>
      <c r="A48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>
      <c r="A49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>
      <c r="A50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>
      <c r="A51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</row>
    <row r="52">
      <c r="A52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</row>
    <row r="53">
      <c r="A53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</row>
    <row r="54">
      <c r="A54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</row>
    <row r="55">
      <c r="A5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</row>
    <row r="56">
      <c r="A5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</row>
    <row r="57">
      <c r="A5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</row>
    <row r="58">
      <c r="A58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</row>
    <row r="59">
      <c r="A59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</row>
    <row r="60">
      <c r="A60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</row>
    <row r="61">
      <c r="A61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</row>
    <row r="62">
      <c r="A62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</row>
    <row r="63">
      <c r="A63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</row>
    <row r="64">
      <c r="A64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</row>
    <row r="65">
      <c r="A6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</row>
    <row r="66">
      <c r="A6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</row>
    <row r="67">
      <c r="A6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</row>
    <row r="68">
      <c r="A68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</row>
    <row r="69">
      <c r="A69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</row>
    <row r="70">
      <c r="A70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</row>
    <row r="71">
      <c r="A71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</row>
    <row r="72">
      <c r="A72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</row>
    <row r="73">
      <c r="A73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>
      <c r="A74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>
      <c r="A75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>
      <c r="A7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>
      <c r="A7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>
      <c r="A78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>
      <c r="A79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>
      <c r="A80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>
      <c r="A81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>
      <c r="A82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>
      <c r="A83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>
      <c r="A84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>
      <c r="A85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>
      <c r="A8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>
      <c r="A87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>
      <c r="A88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</row>
    <row r="89">
      <c r="A89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</row>
    <row r="90">
      <c r="A90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</row>
    <row r="91">
      <c r="A91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</row>
    <row r="92">
      <c r="A92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</row>
    <row r="93">
      <c r="A93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</row>
    <row r="94">
      <c r="A94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</row>
    <row r="95">
      <c r="A95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</row>
    <row r="96">
      <c r="A9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</row>
    <row r="97">
      <c r="A97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</row>
    <row r="98">
      <c r="A98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</row>
    <row r="99">
      <c r="A99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</row>
    <row r="100">
      <c r="A100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</row>
    <row r="101">
      <c r="A101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</row>
    <row r="102">
      <c r="A102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</row>
    <row r="103">
      <c r="A103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</row>
    <row r="104">
      <c r="A104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=HYPERLINK("#'index'!B29", "back to index")</f>
      </c>
      <c r="B1" s="27" t="inlineStr">
        <is>
          <t>2000</t>
        </is>
      </c>
      <c r="C1" s="27" t="inlineStr">
        <is>
          <t>2001</t>
        </is>
      </c>
      <c r="D1" s="27" t="inlineStr">
        <is>
          <t>2002</t>
        </is>
      </c>
      <c r="E1" s="27" t="inlineStr">
        <is>
          <t>2003</t>
        </is>
      </c>
      <c r="F1" s="27" t="inlineStr">
        <is>
          <t>2004</t>
        </is>
      </c>
      <c r="G1" s="27" t="inlineStr">
        <is>
          <t>2005</t>
        </is>
      </c>
      <c r="H1" s="27" t="inlineStr">
        <is>
          <t>2006</t>
        </is>
      </c>
      <c r="I1" s="27" t="inlineStr">
        <is>
          <t>2007</t>
        </is>
      </c>
      <c r="J1" s="27" t="inlineStr">
        <is>
          <t>2008</t>
        </is>
      </c>
      <c r="K1" s="27" t="inlineStr">
        <is>
          <t>2009</t>
        </is>
      </c>
      <c r="L1" s="27" t="inlineStr">
        <is>
          <t>2010</t>
        </is>
      </c>
      <c r="M1" s="27" t="inlineStr">
        <is>
          <t>2011</t>
        </is>
      </c>
      <c r="N1" s="27" t="inlineStr">
        <is>
          <t>2012</t>
        </is>
      </c>
      <c r="O1" s="27" t="inlineStr">
        <is>
          <t>2013</t>
        </is>
      </c>
      <c r="P1" s="27" t="inlineStr">
        <is>
          <t>2014</t>
        </is>
      </c>
      <c r="Q1" s="27" t="inlineStr">
        <is>
          <t>2015</t>
        </is>
      </c>
      <c r="R1" s="27" t="inlineStr">
        <is>
          <t>2016</t>
        </is>
      </c>
      <c r="S1" s="27" t="inlineStr">
        <is>
          <t>2017</t>
        </is>
      </c>
      <c r="T1" s="27" t="inlineStr">
        <is>
          <t>2018</t>
        </is>
      </c>
      <c r="U1" s="27" t="inlineStr">
        <is>
          <t>2019</t>
        </is>
      </c>
      <c r="V1" s="27" t="inlineStr">
        <is>
          <t>2020</t>
        </is>
      </c>
      <c r="W1" s="27" t="inlineStr">
        <is>
          <t>2021</t>
        </is>
      </c>
      <c r="X1" s="27" t="inlineStr">
        <is>
          <t>2022</t>
        </is>
      </c>
      <c r="Y1" s="27" t="inlineStr">
        <is>
          <t>2023</t>
        </is>
      </c>
      <c r="Z1" s="27" t="inlineStr">
        <is>
          <t>2024</t>
        </is>
      </c>
      <c r="AA1" s="27" t="inlineStr">
        <is>
          <t>2025</t>
        </is>
      </c>
    </row>
    <row r="2">
      <c r="A2" t="inlineStr">
        <is>
          <t>GA. Black or African-American</t>
        </is>
      </c>
      <c r="B2" s="27">
        <v>468.8</v>
      </c>
      <c r="C2" s="27">
        <v>450.1</v>
      </c>
      <c r="D2" s="27">
        <v>444.5</v>
      </c>
      <c r="E2" s="27">
        <v>424</v>
      </c>
      <c r="F2" s="27">
        <v>405.8</v>
      </c>
      <c r="G2" s="27">
        <v>378.4</v>
      </c>
      <c r="H2" s="27">
        <v>368.1</v>
      </c>
      <c r="I2" s="27">
        <v>348.4</v>
      </c>
      <c r="J2" s="27">
        <v>332.7</v>
      </c>
      <c r="K2" s="27">
        <v>325.8</v>
      </c>
      <c r="L2" s="27">
        <v>308.5</v>
      </c>
      <c r="M2" s="27">
        <v>292.1</v>
      </c>
      <c r="N2" s="27">
        <v>277.2</v>
      </c>
      <c r="O2" s="27">
        <v>289.1</v>
      </c>
      <c r="P2" s="27">
        <v>283.5</v>
      </c>
      <c r="Q2" s="27">
        <v>277</v>
      </c>
      <c r="R2" s="27">
        <v>281.1</v>
      </c>
      <c r="S2" s="27">
        <v>281.5</v>
      </c>
      <c r="T2" s="27">
        <v>276.6</v>
      </c>
      <c r="U2" s="27">
        <v>273.2</v>
      </c>
      <c r="V2" s="27">
        <v>293</v>
      </c>
      <c r="W2" s="27">
        <v>301.3</v>
      </c>
      <c r="X2" s="27">
        <v>278.8</v>
      </c>
      <c r="Y2" s="27">
        <v>265.7</v>
      </c>
      <c r="Z2" s="27">
        <v>264.9</v>
      </c>
      <c r="AA2" s="27">
        <v>252.8</v>
      </c>
    </row>
    <row r="3">
      <c r="A3" t="inlineStr">
        <is>
          <t>GA. White</t>
        </is>
      </c>
      <c r="B3" s="27">
        <v>367.9</v>
      </c>
      <c r="C3" s="27">
        <v>346.3</v>
      </c>
      <c r="D3" s="27">
        <v>337.2</v>
      </c>
      <c r="E3" s="27">
        <v>330.8</v>
      </c>
      <c r="F3" s="27">
        <v>309.4</v>
      </c>
      <c r="G3" s="27">
        <v>293.7</v>
      </c>
      <c r="H3" s="27">
        <v>277.8</v>
      </c>
      <c r="I3" s="27">
        <v>265.4</v>
      </c>
      <c r="J3" s="27">
        <v>251.7</v>
      </c>
      <c r="K3" s="27">
        <v>247.4</v>
      </c>
      <c r="L3" s="27">
        <v>237.5</v>
      </c>
      <c r="M3" s="27">
        <v>232.2</v>
      </c>
      <c r="N3" s="27">
        <v>222.1</v>
      </c>
      <c r="O3" s="27">
        <v>229.2</v>
      </c>
      <c r="P3" s="27">
        <v>231</v>
      </c>
      <c r="Q3" s="27">
        <v>230.8</v>
      </c>
      <c r="R3" s="27">
        <v>235.5</v>
      </c>
      <c r="S3" s="27">
        <v>231.3</v>
      </c>
      <c r="T3" s="27">
        <v>231.4</v>
      </c>
      <c r="U3" s="27">
        <v>228</v>
      </c>
      <c r="V3" s="27">
        <v>239.7</v>
      </c>
      <c r="W3" s="27">
        <v>245.3</v>
      </c>
      <c r="X3" s="27">
        <v>238.8</v>
      </c>
      <c r="Y3" s="27">
        <v>224.1</v>
      </c>
      <c r="Z3" s="27">
        <v>220</v>
      </c>
      <c r="AA3" s="27">
        <v>218.2</v>
      </c>
    </row>
    <row r="4">
      <c r="A4" t="inlineStr">
        <is>
          <t>Georgia</t>
        </is>
      </c>
      <c r="B4" s="27">
        <v>386.3</v>
      </c>
      <c r="C4" s="27">
        <v>365.5</v>
      </c>
      <c r="D4" s="27">
        <v>356.9</v>
      </c>
      <c r="E4" s="27">
        <v>347.8</v>
      </c>
      <c r="F4" s="27">
        <v>327</v>
      </c>
      <c r="G4" s="27">
        <v>309.5</v>
      </c>
      <c r="H4" s="27">
        <v>294.5</v>
      </c>
      <c r="I4" s="27">
        <v>280.7</v>
      </c>
      <c r="J4" s="27">
        <v>267.8</v>
      </c>
      <c r="K4" s="27">
        <v>262.6</v>
      </c>
      <c r="L4" s="27">
        <v>251.4</v>
      </c>
      <c r="M4" s="27">
        <v>243.4</v>
      </c>
      <c r="N4" s="27">
        <v>234.2</v>
      </c>
      <c r="O4" s="27">
        <v>239.7</v>
      </c>
      <c r="P4" s="27">
        <v>239.7</v>
      </c>
      <c r="Q4" s="27">
        <v>238.7</v>
      </c>
      <c r="R4" s="27">
        <v>242.2</v>
      </c>
      <c r="S4" s="27">
        <v>238.6</v>
      </c>
      <c r="T4" s="27">
        <v>237.2</v>
      </c>
      <c r="U4" s="27">
        <v>234.1</v>
      </c>
      <c r="V4" s="27">
        <v>247.3</v>
      </c>
      <c r="W4" s="27">
        <v>252.7</v>
      </c>
      <c r="X4" s="27">
        <v>242</v>
      </c>
      <c r="Y4" s="27">
        <v>228.2</v>
      </c>
      <c r="Z4" s="27">
        <v>224.5</v>
      </c>
      <c r="AA4" s="27">
        <v>220.3</v>
      </c>
    </row>
    <row r="5">
      <c r="A5" t="inlineStr">
        <is>
          <t>U.S.</t>
        </is>
      </c>
      <c r="B5" s="27">
        <v>339.7</v>
      </c>
      <c r="C5" s="27">
        <v>326.5</v>
      </c>
      <c r="D5" s="27">
        <v>317.4</v>
      </c>
      <c r="E5" s="27">
        <v>306.1</v>
      </c>
      <c r="F5" s="27">
        <v>286.5</v>
      </c>
      <c r="G5" s="27">
        <v>277.3</v>
      </c>
      <c r="H5" s="27">
        <v>261.2</v>
      </c>
      <c r="I5" s="27">
        <v>249.9</v>
      </c>
      <c r="J5" s="27">
        <v>243.5</v>
      </c>
      <c r="K5" s="27">
        <v>234.8</v>
      </c>
      <c r="L5" s="27">
        <v>234.2</v>
      </c>
      <c r="M5" s="27">
        <v>227.8</v>
      </c>
      <c r="N5" s="27">
        <v>223</v>
      </c>
      <c r="O5" s="27">
        <v>221.6</v>
      </c>
      <c r="P5" s="27">
        <v>218.6</v>
      </c>
      <c r="Q5" s="27">
        <v>221.5</v>
      </c>
      <c r="R5" s="27">
        <v>218.2</v>
      </c>
      <c r="S5" s="27">
        <v>218.1</v>
      </c>
      <c r="T5" s="27">
        <v>215.8</v>
      </c>
      <c r="U5" s="27">
        <v>213.4</v>
      </c>
      <c r="V5" s="27">
        <v>223</v>
      </c>
      <c r="W5" s="27">
        <v>231.8</v>
      </c>
      <c r="X5" s="27">
        <v>223</v>
      </c>
      <c r="Y5" s="27">
        <v>217.1</v>
      </c>
      <c r="Z5" s="27">
        <v>211.7</v>
      </c>
      <c r="AA5" s="27" t="inlineStr">
        <is>
          <t/>
        </is>
      </c>
    </row>
    <row r="6">
      <c r="A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>
      <c r="A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>
      <c r="A8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>
      <c r="A9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>
      <c r="A10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>
      <c r="A1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>
      <c r="A12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>
      <c r="A13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>
      <c r="A1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>
      <c r="A15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>
      <c r="A1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>
      <c r="A1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>
      <c r="A18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>
      <c r="A19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>
      <c r="A20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>
      <c r="A21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>
      <c r="A22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>
      <c r="A23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>
      <c r="A24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>
      <c r="A25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>
      <c r="A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>
      <c r="A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>
      <c r="A28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>
      <c r="A29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>
      <c r="A30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>
      <c r="A31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>
      <c r="A32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>
      <c r="A33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>
      <c r="A34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>
      <c r="A35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>
      <c r="A3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>
      <c r="A3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>
      <c r="A38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>
      <c r="A39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>
      <c r="A40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>
      <c r="A41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>
      <c r="A42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>
      <c r="A43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>
      <c r="A44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>
      <c r="A45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>
      <c r="A4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>
      <c r="A4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>
      <c r="A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>
      <c r="A49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>
      <c r="A50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>
      <c r="A51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>
      <c r="A52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>
      <c r="A5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>
      <c r="A54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>
      <c r="A55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>
      <c r="A56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>
      <c r="A5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>
      <c r="A5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>
      <c r="A59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>
      <c r="A60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>
      <c r="A61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>
      <c r="A62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>
      <c r="A63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>
      <c r="A64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>
      <c r="A65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>
      <c r="A66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>
      <c r="A6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>
      <c r="A6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>
      <c r="A69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>
      <c r="A70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>
      <c r="A71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>
      <c r="A72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>
      <c r="A73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>
      <c r="A74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</row>
    <row r="75">
      <c r="A75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>
      <c r="A76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</row>
    <row r="77">
      <c r="A7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>
      <c r="A7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</row>
    <row r="79">
      <c r="A79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</row>
    <row r="80">
      <c r="A80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</row>
    <row r="81">
      <c r="A81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</row>
    <row r="82">
      <c r="A82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</row>
    <row r="83">
      <c r="A83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</row>
    <row r="84">
      <c r="A84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</row>
    <row r="85">
      <c r="A85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</row>
    <row r="86">
      <c r="A86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</row>
    <row r="87">
      <c r="A8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</row>
    <row r="88">
      <c r="A8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</row>
    <row r="89">
      <c r="A89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</row>
    <row r="90">
      <c r="A90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</row>
    <row r="91">
      <c r="A91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</row>
    <row r="92">
      <c r="A92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</row>
    <row r="93">
      <c r="A93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</row>
    <row r="94">
      <c r="A94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</row>
    <row r="95">
      <c r="A95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</row>
    <row r="96">
      <c r="A96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</row>
    <row r="97">
      <c r="A9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</row>
    <row r="98">
      <c r="A9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</row>
    <row r="99">
      <c r="A99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</row>
    <row r="100">
      <c r="A100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</row>
    <row r="101">
      <c r="A101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</row>
    <row r="102">
      <c r="A102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</row>
    <row r="103">
      <c r="A103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</row>
    <row r="104">
      <c r="A104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31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5.711"/>
    <col min="2" max="27" bestFit="1" customWidth="1" hidden="false" width="11"/>
  </cols>
  <sheetData>
    <row r="1">
      <c r="A1" s="1" t="str">
        <f>=HYPERLINK("#'index'!B31", "back to index")</f>
      </c>
      <c r="B1" s="28" t="inlineStr">
        <is>
          <t>2000</t>
        </is>
      </c>
      <c r="C1" s="28" t="inlineStr">
        <is>
          <t>2001</t>
        </is>
      </c>
      <c r="D1" s="28" t="inlineStr">
        <is>
          <t>2002</t>
        </is>
      </c>
      <c r="E1" s="28" t="inlineStr">
        <is>
          <t>2003</t>
        </is>
      </c>
      <c r="F1" s="28" t="inlineStr">
        <is>
          <t>2004</t>
        </is>
      </c>
      <c r="G1" s="28" t="inlineStr">
        <is>
          <t>2005</t>
        </is>
      </c>
      <c r="H1" s="28" t="inlineStr">
        <is>
          <t>2006</t>
        </is>
      </c>
      <c r="I1" s="28" t="inlineStr">
        <is>
          <t>2007</t>
        </is>
      </c>
      <c r="J1" s="28" t="inlineStr">
        <is>
          <t>2008</t>
        </is>
      </c>
      <c r="K1" s="28" t="inlineStr">
        <is>
          <t>2009</t>
        </is>
      </c>
      <c r="L1" s="28" t="inlineStr">
        <is>
          <t>2010</t>
        </is>
      </c>
      <c r="M1" s="28" t="inlineStr">
        <is>
          <t>2011</t>
        </is>
      </c>
      <c r="N1" s="28" t="inlineStr">
        <is>
          <t>2012</t>
        </is>
      </c>
      <c r="O1" s="28" t="inlineStr">
        <is>
          <t>2013</t>
        </is>
      </c>
      <c r="P1" s="28" t="inlineStr">
        <is>
          <t>2014</t>
        </is>
      </c>
      <c r="Q1" s="28" t="inlineStr">
        <is>
          <t>2015</t>
        </is>
      </c>
      <c r="R1" s="28" t="inlineStr">
        <is>
          <t>2016</t>
        </is>
      </c>
      <c r="S1" s="28" t="inlineStr">
        <is>
          <t>2017</t>
        </is>
      </c>
      <c r="T1" s="28" t="inlineStr">
        <is>
          <t>2018</t>
        </is>
      </c>
      <c r="U1" s="28" t="inlineStr">
        <is>
          <t>2019</t>
        </is>
      </c>
      <c r="V1" s="28" t="inlineStr">
        <is>
          <t>2020</t>
        </is>
      </c>
      <c r="W1" s="28" t="inlineStr">
        <is>
          <t>2021</t>
        </is>
      </c>
      <c r="X1" s="28" t="inlineStr">
        <is>
          <t>2022</t>
        </is>
      </c>
      <c r="Y1" s="28" t="inlineStr">
        <is>
          <t>2023</t>
        </is>
      </c>
      <c r="Z1" s="28" t="inlineStr">
        <is>
          <t>2024</t>
        </is>
      </c>
      <c r="AA1" s="28" t="inlineStr">
        <is>
          <t>2025</t>
        </is>
      </c>
    </row>
    <row r="2">
      <c r="A2" t="inlineStr">
        <is>
          <t>Breast Cancer</t>
        </is>
      </c>
      <c r="B2" s="28">
        <v>25.2</v>
      </c>
      <c r="C2" s="28">
        <v>25</v>
      </c>
      <c r="D2" s="28">
        <v>25.2</v>
      </c>
      <c r="E2" s="28">
        <v>26</v>
      </c>
      <c r="F2" s="28">
        <v>26</v>
      </c>
      <c r="G2" s="28">
        <v>23.1</v>
      </c>
      <c r="H2" s="28">
        <v>23.8</v>
      </c>
      <c r="I2" s="28">
        <v>22.7</v>
      </c>
      <c r="J2" s="28">
        <v>22</v>
      </c>
      <c r="K2" s="28">
        <v>24.4</v>
      </c>
      <c r="L2" s="28">
        <v>23.3</v>
      </c>
      <c r="M2" s="28">
        <v>22.4</v>
      </c>
      <c r="N2" s="28">
        <v>21.2</v>
      </c>
      <c r="O2" s="28">
        <v>22.5</v>
      </c>
      <c r="P2" s="28">
        <v>22.7</v>
      </c>
      <c r="Q2" s="28">
        <v>20.8</v>
      </c>
      <c r="R2" s="28">
        <v>21.5</v>
      </c>
      <c r="S2" s="28">
        <v>21.9</v>
      </c>
      <c r="T2" s="28">
        <v>20.5</v>
      </c>
      <c r="U2" s="28">
        <v>19.9</v>
      </c>
      <c r="V2" s="28">
        <v>20.1</v>
      </c>
      <c r="W2" s="28">
        <v>21.5</v>
      </c>
      <c r="X2" s="28">
        <v>19.9</v>
      </c>
      <c r="Y2" s="28">
        <v>20.5</v>
      </c>
      <c r="Z2" s="28">
        <v>20.4</v>
      </c>
      <c r="AA2" s="28">
        <v>19.1</v>
      </c>
    </row>
    <row r="3">
      <c r="A3" t="inlineStr">
        <is>
          <t>Cervical Cancer</t>
        </is>
      </c>
      <c r="B3" s="28">
        <v>2.7</v>
      </c>
      <c r="C3" s="28">
        <v>2.8</v>
      </c>
      <c r="D3" s="28">
        <v>3</v>
      </c>
      <c r="E3" s="28">
        <v>2.7</v>
      </c>
      <c r="F3" s="28">
        <v>2.9</v>
      </c>
      <c r="G3" s="28">
        <v>2.6</v>
      </c>
      <c r="H3" s="28">
        <v>2.6</v>
      </c>
      <c r="I3" s="28">
        <v>2.9</v>
      </c>
      <c r="J3" s="28">
        <v>2.7</v>
      </c>
      <c r="K3" s="28">
        <v>2.6</v>
      </c>
      <c r="L3" s="28">
        <v>2.6</v>
      </c>
      <c r="M3" s="28">
        <v>2.5</v>
      </c>
      <c r="N3" s="28">
        <v>2.9</v>
      </c>
      <c r="O3" s="28">
        <v>2.2</v>
      </c>
      <c r="P3" s="28">
        <v>2.2</v>
      </c>
      <c r="Q3" s="28">
        <v>2.3</v>
      </c>
      <c r="R3" s="28">
        <v>2.5</v>
      </c>
      <c r="S3" s="28">
        <v>2.1</v>
      </c>
      <c r="T3" s="28">
        <v>2.3</v>
      </c>
      <c r="U3" s="28">
        <v>2.4</v>
      </c>
      <c r="V3" s="28">
        <v>2.3</v>
      </c>
      <c r="W3" s="28">
        <v>2.4</v>
      </c>
      <c r="X3" s="28">
        <v>2.3</v>
      </c>
      <c r="Y3" s="28">
        <v>2.6</v>
      </c>
      <c r="Z3" s="28">
        <v>2.3</v>
      </c>
      <c r="AA3" s="28">
        <v>2</v>
      </c>
    </row>
    <row r="4">
      <c r="A4" t="inlineStr">
        <is>
          <t>Colon Cancer</t>
        </is>
      </c>
      <c r="B4" s="28">
        <v>19.6</v>
      </c>
      <c r="C4" s="28">
        <v>19.9</v>
      </c>
      <c r="D4" s="28">
        <v>19.5</v>
      </c>
      <c r="E4" s="28">
        <v>19</v>
      </c>
      <c r="F4" s="28">
        <v>18.2</v>
      </c>
      <c r="G4" s="28">
        <v>17.5</v>
      </c>
      <c r="H4" s="28">
        <v>17.2</v>
      </c>
      <c r="I4" s="28">
        <v>16.6</v>
      </c>
      <c r="J4" s="28">
        <v>16.3</v>
      </c>
      <c r="K4" s="28">
        <v>15.8</v>
      </c>
      <c r="L4" s="28">
        <v>16.1</v>
      </c>
      <c r="M4" s="28">
        <v>15.9</v>
      </c>
      <c r="N4" s="28">
        <v>14.7</v>
      </c>
      <c r="O4" s="28">
        <v>14.8</v>
      </c>
      <c r="P4" s="28">
        <v>15.7</v>
      </c>
      <c r="Q4" s="28">
        <v>15.5</v>
      </c>
      <c r="R4" s="28">
        <v>15.1</v>
      </c>
      <c r="S4" s="28">
        <v>14.8</v>
      </c>
      <c r="T4" s="28">
        <v>14.3</v>
      </c>
      <c r="U4" s="28">
        <v>13.7</v>
      </c>
      <c r="V4" s="28">
        <v>13.9</v>
      </c>
      <c r="W4" s="28">
        <v>13.9</v>
      </c>
      <c r="X4" s="28">
        <v>14.1</v>
      </c>
      <c r="Y4" s="28">
        <v>13.1</v>
      </c>
      <c r="Z4" s="28">
        <v>14</v>
      </c>
      <c r="AA4" s="28">
        <v>14.2</v>
      </c>
    </row>
    <row r="5">
      <c r="A5" t="inlineStr">
        <is>
          <t>Lung Cancer</t>
        </is>
      </c>
      <c r="B5" s="28">
        <v>61.9</v>
      </c>
      <c r="C5" s="28">
        <v>61.2</v>
      </c>
      <c r="D5" s="28">
        <v>59.4</v>
      </c>
      <c r="E5" s="28">
        <v>59.3</v>
      </c>
      <c r="F5" s="28">
        <v>58.6</v>
      </c>
      <c r="G5" s="28">
        <v>56.3</v>
      </c>
      <c r="H5" s="28">
        <v>55.7</v>
      </c>
      <c r="I5" s="28">
        <v>54.5</v>
      </c>
      <c r="J5" s="28">
        <v>51.4</v>
      </c>
      <c r="K5" s="28">
        <v>51.5</v>
      </c>
      <c r="L5" s="28">
        <v>48.5</v>
      </c>
      <c r="M5" s="28">
        <v>48.2</v>
      </c>
      <c r="N5" s="28">
        <v>47.9</v>
      </c>
      <c r="O5" s="28">
        <v>46.2</v>
      </c>
      <c r="P5" s="28">
        <v>45.1</v>
      </c>
      <c r="Q5" s="28">
        <v>41.2</v>
      </c>
      <c r="R5" s="28">
        <v>40.3</v>
      </c>
      <c r="S5" s="28">
        <v>38.8</v>
      </c>
      <c r="T5" s="28">
        <v>37.4</v>
      </c>
      <c r="U5" s="28">
        <v>35.7</v>
      </c>
      <c r="V5" s="28">
        <v>33.4</v>
      </c>
      <c r="W5" s="28">
        <v>32.1</v>
      </c>
      <c r="X5" s="28">
        <v>29.7</v>
      </c>
      <c r="Y5" s="28">
        <v>28.5</v>
      </c>
      <c r="Z5" s="28">
        <v>28.1</v>
      </c>
      <c r="AA5" s="28">
        <v>27</v>
      </c>
    </row>
    <row r="6">
      <c r="A6" t="inlineStr">
        <is>
          <t>Prostate Cancer</t>
        </is>
      </c>
      <c r="B6" s="28">
        <v>36.7</v>
      </c>
      <c r="C6" s="28">
        <v>33.5</v>
      </c>
      <c r="D6" s="28">
        <v>33.3</v>
      </c>
      <c r="E6" s="28">
        <v>30.5</v>
      </c>
      <c r="F6" s="28">
        <v>29.6</v>
      </c>
      <c r="G6" s="28">
        <v>29.4</v>
      </c>
      <c r="H6" s="28">
        <v>29.4</v>
      </c>
      <c r="I6" s="28">
        <v>28.7</v>
      </c>
      <c r="J6" s="28">
        <v>26.1</v>
      </c>
      <c r="K6" s="28">
        <v>24.3</v>
      </c>
      <c r="L6" s="28">
        <v>24.9</v>
      </c>
      <c r="M6" s="28">
        <v>23.8</v>
      </c>
      <c r="N6" s="28">
        <v>22.3</v>
      </c>
      <c r="O6" s="28">
        <v>22.8</v>
      </c>
      <c r="P6" s="28">
        <v>21.9</v>
      </c>
      <c r="Q6" s="28">
        <v>20.7</v>
      </c>
      <c r="R6" s="28">
        <v>22.3</v>
      </c>
      <c r="S6" s="28">
        <v>21.6</v>
      </c>
      <c r="T6" s="28">
        <v>21.4</v>
      </c>
      <c r="U6" s="28">
        <v>21</v>
      </c>
      <c r="V6" s="28">
        <v>20.2</v>
      </c>
      <c r="W6" s="28">
        <v>20.5</v>
      </c>
      <c r="X6" s="28">
        <v>20.1</v>
      </c>
      <c r="Y6" s="28">
        <v>20.5</v>
      </c>
      <c r="Z6" s="28">
        <v>20.5</v>
      </c>
      <c r="AA6" s="28">
        <v>19.9</v>
      </c>
    </row>
    <row r="7">
      <c r="A7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>
      <c r="A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>
      <c r="A9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>
      <c r="A10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>
      <c r="A11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>
      <c r="A12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>
      <c r="A13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>
      <c r="A14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>
      <c r="A15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>
      <c r="A16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>
      <c r="A1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</row>
    <row r="18">
      <c r="A1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>
      <c r="A19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</row>
    <row r="20">
      <c r="A20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>
      <c r="A21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>
      <c r="A22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>
      <c r="A23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>
      <c r="A24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>
      <c r="A25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>
      <c r="A26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>
      <c r="A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>
      <c r="A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</row>
    <row r="29">
      <c r="A29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>
      <c r="A30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</row>
    <row r="31">
      <c r="A31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</row>
    <row r="32">
      <c r="A32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</row>
    <row r="33">
      <c r="A3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>
      <c r="A34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>
      <c r="A35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>
      <c r="A36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>
      <c r="A3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>
      <c r="A3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>
      <c r="A39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>
      <c r="A40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>
      <c r="A4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>
      <c r="A42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>
      <c r="A4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>
      <c r="A4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>
      <c r="A45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>
      <c r="A46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>
      <c r="A4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>
      <c r="A4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>
      <c r="A49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>
      <c r="A50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>
      <c r="A51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>
      <c r="A5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>
      <c r="A5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>
      <c r="A5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>
      <c r="A55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>
      <c r="A56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>
      <c r="A57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>
      <c r="A5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>
      <c r="A59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>
      <c r="A60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>
      <c r="A61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>
      <c r="A6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>
      <c r="A63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>
      <c r="A6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>
      <c r="A65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>
      <c r="A66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>
      <c r="A67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>
      <c r="A6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>
      <c r="A69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>
      <c r="A70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>
      <c r="A71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>
      <c r="A7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>
      <c r="A73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>
      <c r="A7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  <row r="75">
      <c r="A75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</row>
    <row r="76">
      <c r="A76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</row>
    <row r="77">
      <c r="A7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</row>
    <row r="78">
      <c r="A7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</row>
    <row r="79">
      <c r="A79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</row>
    <row r="80">
      <c r="A80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</row>
    <row r="81">
      <c r="A81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</row>
    <row r="82">
      <c r="A82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</row>
    <row r="83">
      <c r="A83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</row>
    <row r="84">
      <c r="A8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</row>
    <row r="85">
      <c r="A85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</row>
    <row r="86">
      <c r="A86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</row>
    <row r="87">
      <c r="A87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</row>
    <row r="88">
      <c r="A8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</row>
    <row r="89">
      <c r="A89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</row>
    <row r="90">
      <c r="A90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</row>
    <row r="91">
      <c r="A91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</row>
    <row r="92">
      <c r="A92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</row>
    <row r="93">
      <c r="A93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</row>
    <row r="94">
      <c r="A9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</row>
    <row r="95">
      <c r="A95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</row>
    <row r="96">
      <c r="A96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</row>
    <row r="97">
      <c r="A97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</row>
    <row r="98">
      <c r="A9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</row>
    <row r="99">
      <c r="A99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</row>
    <row r="100">
      <c r="A100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</row>
    <row r="101">
      <c r="A101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</row>
    <row r="102">
      <c r="A102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</row>
    <row r="103">
      <c r="A103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</row>
    <row r="104">
      <c r="A10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</row>
    <row r="105">
      <c r="A105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</row>
    <row r="106">
      <c r="A106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</row>
    <row r="107">
      <c r="A107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</row>
    <row r="108">
      <c r="A10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</row>
    <row r="109">
      <c r="A109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</row>
    <row r="110">
      <c r="A110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</row>
    <row r="111">
      <c r="A111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</row>
    <row r="112">
      <c r="A112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</row>
    <row r="113">
      <c r="A113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</row>
    <row r="114">
      <c r="A11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</row>
    <row r="115">
      <c r="A115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</row>
    <row r="116">
      <c r="A116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</row>
    <row r="117">
      <c r="A117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</row>
    <row r="118">
      <c r="A11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</row>
    <row r="119">
      <c r="A119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</row>
    <row r="120">
      <c r="A120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</row>
    <row r="121">
      <c r="A121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</row>
    <row r="122">
      <c r="A122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</row>
    <row r="123">
      <c r="A123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</row>
    <row r="124">
      <c r="A12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</row>
    <row r="125">
      <c r="A125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</row>
    <row r="126">
      <c r="A126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</row>
    <row r="127">
      <c r="A127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</row>
    <row r="128">
      <c r="A1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</row>
    <row r="129">
      <c r="A129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</row>
    <row r="130">
      <c r="A130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</row>
    <row r="131">
      <c r="A131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=HYPERLINK("#'index'!B32", "back to index")</f>
      </c>
      <c r="B1" s="29" t="inlineStr">
        <is>
          <t>2000</t>
        </is>
      </c>
      <c r="C1" s="29" t="inlineStr">
        <is>
          <t>2001</t>
        </is>
      </c>
      <c r="D1" s="29" t="inlineStr">
        <is>
          <t>2002</t>
        </is>
      </c>
      <c r="E1" s="29" t="inlineStr">
        <is>
          <t>2003</t>
        </is>
      </c>
      <c r="F1" s="29" t="inlineStr">
        <is>
          <t>2004</t>
        </is>
      </c>
      <c r="G1" s="29" t="inlineStr">
        <is>
          <t>2005</t>
        </is>
      </c>
      <c r="H1" s="29" t="inlineStr">
        <is>
          <t>2006</t>
        </is>
      </c>
      <c r="I1" s="29" t="inlineStr">
        <is>
          <t>2007</t>
        </is>
      </c>
      <c r="J1" s="29" t="inlineStr">
        <is>
          <t>2008</t>
        </is>
      </c>
      <c r="K1" s="29" t="inlineStr">
        <is>
          <t>2009</t>
        </is>
      </c>
      <c r="L1" s="29" t="inlineStr">
        <is>
          <t>2010</t>
        </is>
      </c>
      <c r="M1" s="29" t="inlineStr">
        <is>
          <t>2011</t>
        </is>
      </c>
      <c r="N1" s="29" t="inlineStr">
        <is>
          <t>2012</t>
        </is>
      </c>
      <c r="O1" s="29" t="inlineStr">
        <is>
          <t>2013</t>
        </is>
      </c>
      <c r="P1" s="29" t="inlineStr">
        <is>
          <t>2014</t>
        </is>
      </c>
      <c r="Q1" s="29" t="inlineStr">
        <is>
          <t>2015</t>
        </is>
      </c>
      <c r="R1" s="29" t="inlineStr">
        <is>
          <t>2016</t>
        </is>
      </c>
      <c r="S1" s="29" t="inlineStr">
        <is>
          <t>2017</t>
        </is>
      </c>
      <c r="T1" s="29" t="inlineStr">
        <is>
          <t>2018</t>
        </is>
      </c>
      <c r="U1" s="29" t="inlineStr">
        <is>
          <t>2019</t>
        </is>
      </c>
      <c r="V1" s="29" t="inlineStr">
        <is>
          <t>2020</t>
        </is>
      </c>
      <c r="W1" s="29" t="inlineStr">
        <is>
          <t>2021</t>
        </is>
      </c>
      <c r="X1" s="29" t="inlineStr">
        <is>
          <t>2022</t>
        </is>
      </c>
      <c r="Y1" s="29" t="inlineStr">
        <is>
          <t>2023</t>
        </is>
      </c>
      <c r="Z1" s="29" t="inlineStr">
        <is>
          <t>2024</t>
        </is>
      </c>
      <c r="AA1" s="29" t="inlineStr">
        <is>
          <t>2025</t>
        </is>
      </c>
    </row>
    <row r="2">
      <c r="A2" t="inlineStr">
        <is>
          <t>GA. Black or African-American</t>
        </is>
      </c>
      <c r="B2" s="29">
        <v>54.8</v>
      </c>
      <c r="C2" s="29">
        <v>56.6</v>
      </c>
      <c r="D2" s="29">
        <v>55.5</v>
      </c>
      <c r="E2" s="29">
        <v>56.4</v>
      </c>
      <c r="F2" s="29">
        <v>54.3</v>
      </c>
      <c r="G2" s="29">
        <v>52.2</v>
      </c>
      <c r="H2" s="29">
        <v>48.7</v>
      </c>
      <c r="I2" s="29">
        <v>50.3</v>
      </c>
      <c r="J2" s="29">
        <v>48.9</v>
      </c>
      <c r="K2" s="29">
        <v>48.4</v>
      </c>
      <c r="L2" s="29">
        <v>43.9</v>
      </c>
      <c r="M2" s="29">
        <v>40.8</v>
      </c>
      <c r="N2" s="29">
        <v>41.9</v>
      </c>
      <c r="O2" s="29">
        <v>41.9</v>
      </c>
      <c r="P2" s="29">
        <v>42.7</v>
      </c>
      <c r="Q2" s="29">
        <v>36.9</v>
      </c>
      <c r="R2" s="29">
        <v>36.4</v>
      </c>
      <c r="S2" s="29">
        <v>36</v>
      </c>
      <c r="T2" s="29">
        <v>34.7</v>
      </c>
      <c r="U2" s="29">
        <v>32.4</v>
      </c>
      <c r="V2" s="29">
        <v>30.8</v>
      </c>
      <c r="W2" s="29">
        <v>27.9</v>
      </c>
      <c r="X2" s="29">
        <v>28.3</v>
      </c>
      <c r="Y2" s="29">
        <v>25.8</v>
      </c>
      <c r="Z2" s="29">
        <v>24.3</v>
      </c>
      <c r="AA2" s="29">
        <v>25.5</v>
      </c>
    </row>
    <row r="3">
      <c r="A3" t="inlineStr">
        <is>
          <t>GA. White</t>
        </is>
      </c>
      <c r="B3" s="29">
        <v>64.5</v>
      </c>
      <c r="C3" s="29">
        <v>63.4</v>
      </c>
      <c r="D3" s="29">
        <v>61.5</v>
      </c>
      <c r="E3" s="29">
        <v>61.1</v>
      </c>
      <c r="F3" s="29">
        <v>61</v>
      </c>
      <c r="G3" s="29">
        <v>58.4</v>
      </c>
      <c r="H3" s="29">
        <v>59</v>
      </c>
      <c r="I3" s="29">
        <v>56.9</v>
      </c>
      <c r="J3" s="29">
        <v>53.2</v>
      </c>
      <c r="K3" s="29">
        <v>53.8</v>
      </c>
      <c r="L3" s="29">
        <v>50.9</v>
      </c>
      <c r="M3" s="29">
        <v>51.6</v>
      </c>
      <c r="N3" s="29">
        <v>50.5</v>
      </c>
      <c r="O3" s="29">
        <v>49.2</v>
      </c>
      <c r="P3" s="29">
        <v>47.4</v>
      </c>
      <c r="Q3" s="29">
        <v>44.2</v>
      </c>
      <c r="R3" s="29">
        <v>43.3</v>
      </c>
      <c r="S3" s="29">
        <v>41.6</v>
      </c>
      <c r="T3" s="29">
        <v>40.4</v>
      </c>
      <c r="U3" s="29">
        <v>38.8</v>
      </c>
      <c r="V3" s="29">
        <v>36</v>
      </c>
      <c r="W3" s="29">
        <v>35.5</v>
      </c>
      <c r="X3" s="29">
        <v>32.1</v>
      </c>
      <c r="Y3" s="29">
        <v>31.4</v>
      </c>
      <c r="Z3" s="29">
        <v>31.5</v>
      </c>
      <c r="AA3" s="29">
        <v>29.3</v>
      </c>
    </row>
    <row r="4">
      <c r="A4" t="inlineStr">
        <is>
          <t>Georgia</t>
        </is>
      </c>
      <c r="B4" s="29">
        <v>61.9</v>
      </c>
      <c r="C4" s="29">
        <v>61.2</v>
      </c>
      <c r="D4" s="29">
        <v>59.4</v>
      </c>
      <c r="E4" s="29">
        <v>59.3</v>
      </c>
      <c r="F4" s="29">
        <v>58.6</v>
      </c>
      <c r="G4" s="29">
        <v>56.3</v>
      </c>
      <c r="H4" s="29">
        <v>55.7</v>
      </c>
      <c r="I4" s="29">
        <v>54.5</v>
      </c>
      <c r="J4" s="29">
        <v>51.4</v>
      </c>
      <c r="K4" s="29">
        <v>51.5</v>
      </c>
      <c r="L4" s="29">
        <v>48.5</v>
      </c>
      <c r="M4" s="29">
        <v>48.2</v>
      </c>
      <c r="N4" s="29">
        <v>47.9</v>
      </c>
      <c r="O4" s="29">
        <v>46.2</v>
      </c>
      <c r="P4" s="29">
        <v>45.1</v>
      </c>
      <c r="Q4" s="29">
        <v>41.2</v>
      </c>
      <c r="R4" s="29">
        <v>40.3</v>
      </c>
      <c r="S4" s="29">
        <v>38.8</v>
      </c>
      <c r="T4" s="29">
        <v>37.4</v>
      </c>
      <c r="U4" s="29">
        <v>35.7</v>
      </c>
      <c r="V4" s="29">
        <v>33.4</v>
      </c>
      <c r="W4" s="29">
        <v>32.1</v>
      </c>
      <c r="X4" s="29">
        <v>29.7</v>
      </c>
      <c r="Y4" s="29">
        <v>28.5</v>
      </c>
      <c r="Z4" s="29">
        <v>28.1</v>
      </c>
      <c r="AA4" s="29">
        <v>27</v>
      </c>
    </row>
    <row r="5">
      <c r="A5" t="inlineStr">
        <is>
          <t>U.S.</t>
        </is>
      </c>
      <c r="B5" s="29">
        <v>56.1</v>
      </c>
      <c r="C5" s="29">
        <v>55.3</v>
      </c>
      <c r="D5" s="29">
        <v>54.9</v>
      </c>
      <c r="E5" s="29">
        <v>54.1</v>
      </c>
      <c r="F5" s="29">
        <v>53.2</v>
      </c>
      <c r="G5" s="29">
        <v>52.6</v>
      </c>
      <c r="H5" s="29">
        <v>51.5</v>
      </c>
      <c r="I5" s="29">
        <v>50.6</v>
      </c>
      <c r="J5" s="29">
        <v>49.5</v>
      </c>
      <c r="K5" s="29">
        <v>48.4</v>
      </c>
      <c r="L5" s="29">
        <v>47.6</v>
      </c>
      <c r="M5" s="29">
        <v>46</v>
      </c>
      <c r="N5" s="29">
        <v>44.9</v>
      </c>
      <c r="O5" s="29">
        <v>43.3</v>
      </c>
      <c r="P5" s="29">
        <v>42.1</v>
      </c>
      <c r="Q5" s="29">
        <v>40.5</v>
      </c>
      <c r="R5" s="29">
        <v>38.4</v>
      </c>
      <c r="S5" s="29">
        <v>36.6</v>
      </c>
      <c r="T5" s="29">
        <v>34.8</v>
      </c>
      <c r="U5" s="29">
        <v>33.4</v>
      </c>
      <c r="V5" s="29">
        <v>31.9</v>
      </c>
      <c r="W5" s="29">
        <v>31.7</v>
      </c>
      <c r="X5" s="29">
        <v>30.1</v>
      </c>
      <c r="Y5" s="29">
        <v>29.5</v>
      </c>
      <c r="Z5" s="29">
        <v>28</v>
      </c>
      <c r="AA5" s="29" t="inlineStr">
        <is>
          <t/>
        </is>
      </c>
    </row>
    <row r="6">
      <c r="A6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>
      <c r="A7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>
      <c r="A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</row>
    <row r="9">
      <c r="A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</row>
    <row r="10">
      <c r="A10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>
      <c r="A11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</row>
    <row r="12">
      <c r="A12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</row>
    <row r="13">
      <c r="A1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>
      <c r="A14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>
      <c r="A15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>
      <c r="A16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>
      <c r="A17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>
      <c r="A1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>
      <c r="A1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>
      <c r="A20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>
      <c r="A21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>
      <c r="A22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>
      <c r="A23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</row>
    <row r="24">
      <c r="A24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</row>
    <row r="25">
      <c r="A25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</row>
    <row r="26">
      <c r="A26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</row>
    <row r="27">
      <c r="A27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</row>
    <row r="28">
      <c r="A28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</row>
    <row r="29">
      <c r="A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</row>
    <row r="30">
      <c r="A30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</row>
    <row r="31">
      <c r="A31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</row>
    <row r="32">
      <c r="A32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</row>
    <row r="33">
      <c r="A3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>
      <c r="A34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>
      <c r="A35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>
      <c r="A36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>
      <c r="A37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>
      <c r="A3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>
      <c r="A3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>
      <c r="A40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>
      <c r="A41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>
      <c r="A4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>
      <c r="A4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>
      <c r="A44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>
      <c r="A45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>
      <c r="A46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>
      <c r="A47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>
      <c r="A4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>
      <c r="A4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>
      <c r="A50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>
      <c r="A51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>
      <c r="A5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>
      <c r="A5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>
      <c r="A54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>
      <c r="A55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>
      <c r="A56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>
      <c r="A57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>
      <c r="A58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>
      <c r="A5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>
      <c r="A60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>
      <c r="A61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>
      <c r="A6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>
      <c r="A6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>
      <c r="A64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>
      <c r="A65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>
      <c r="A66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>
      <c r="A67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>
      <c r="A68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>
      <c r="A6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>
      <c r="A70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>
      <c r="A71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>
      <c r="A7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>
      <c r="A7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>
      <c r="A74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  <row r="75">
      <c r="A75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</row>
    <row r="76">
      <c r="A76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</row>
    <row r="77">
      <c r="A77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</row>
    <row r="78">
      <c r="A78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</row>
    <row r="79">
      <c r="A7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</row>
    <row r="80">
      <c r="A80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</row>
    <row r="81">
      <c r="A81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</row>
    <row r="82">
      <c r="A8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</row>
    <row r="83">
      <c r="A83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</row>
    <row r="84">
      <c r="A84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</row>
    <row r="85">
      <c r="A85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</row>
    <row r="86">
      <c r="A86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</row>
    <row r="87">
      <c r="A87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</row>
    <row r="88">
      <c r="A88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</row>
    <row r="89">
      <c r="A8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</row>
    <row r="90">
      <c r="A90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</row>
    <row r="91">
      <c r="A91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</row>
    <row r="92">
      <c r="A92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</row>
    <row r="93">
      <c r="A93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</row>
    <row r="94">
      <c r="A94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</row>
    <row r="95">
      <c r="A95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</row>
    <row r="96">
      <c r="A96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</row>
    <row r="97">
      <c r="A97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</row>
    <row r="98">
      <c r="A98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</row>
    <row r="99">
      <c r="A9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</row>
    <row r="100">
      <c r="A100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</row>
    <row r="101">
      <c r="A101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</row>
    <row r="102">
      <c r="A102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</row>
    <row r="103">
      <c r="A103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</row>
    <row r="104">
      <c r="A104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B55"/>
  <sheetViews>
    <sheetView showGridLines="1" showRowColHeaders="1" tabSelected="0" workbookViewId="0" zoomScale="100"/>
  </sheetViews>
  <sheetFormatPr baseColWidth="8.43" defaultRowHeight="16" x14ac:dyDescent="0.2"/>
  <cols>
    <col min="1" max="28" bestFit="1" customWidth="1" hidden="false" width="11"/>
  </cols>
  <sheetData>
    <row r="1">
      <c r="A1" s="1" t="str">
        <f>=HYPERLINK("#'index'!B33", "back to index")</f>
      </c>
      <c r="B1" s="30" t="inlineStr">
        <is>
          <t>1998</t>
        </is>
      </c>
      <c r="C1" s="30" t="inlineStr">
        <is>
          <t>1999</t>
        </is>
      </c>
      <c r="D1" s="30" t="inlineStr">
        <is>
          <t>2000</t>
        </is>
      </c>
      <c r="E1" s="30" t="inlineStr">
        <is>
          <t>2001</t>
        </is>
      </c>
      <c r="F1" s="30" t="inlineStr">
        <is>
          <t>2002</t>
        </is>
      </c>
      <c r="G1" s="30" t="inlineStr">
        <is>
          <t>2003</t>
        </is>
      </c>
      <c r="H1" s="30" t="inlineStr">
        <is>
          <t>2004</t>
        </is>
      </c>
      <c r="I1" s="30" t="inlineStr">
        <is>
          <t>2005</t>
        </is>
      </c>
      <c r="J1" s="30" t="inlineStr">
        <is>
          <t>2006</t>
        </is>
      </c>
      <c r="K1" s="30" t="inlineStr">
        <is>
          <t>2007</t>
        </is>
      </c>
      <c r="L1" s="30" t="inlineStr">
        <is>
          <t>2008</t>
        </is>
      </c>
      <c r="M1" s="30" t="inlineStr">
        <is>
          <t>2009</t>
        </is>
      </c>
      <c r="N1" s="30" t="inlineStr">
        <is>
          <t>2010</t>
        </is>
      </c>
      <c r="O1" s="30" t="inlineStr">
        <is>
          <t>2011</t>
        </is>
      </c>
      <c r="P1" s="30" t="inlineStr">
        <is>
          <t>2012</t>
        </is>
      </c>
      <c r="Q1" s="30" t="inlineStr">
        <is>
          <t>2013</t>
        </is>
      </c>
      <c r="R1" s="30" t="inlineStr">
        <is>
          <t>2014</t>
        </is>
      </c>
      <c r="S1" s="30" t="inlineStr">
        <is>
          <t>2015</t>
        </is>
      </c>
      <c r="T1" s="30" t="inlineStr">
        <is>
          <t>2016</t>
        </is>
      </c>
      <c r="U1" s="30" t="inlineStr">
        <is>
          <t>2017</t>
        </is>
      </c>
      <c r="V1" s="30" t="inlineStr">
        <is>
          <t>2018</t>
        </is>
      </c>
      <c r="W1" s="30" t="inlineStr">
        <is>
          <t>2019</t>
        </is>
      </c>
      <c r="X1" s="30" t="inlineStr">
        <is>
          <t>2020</t>
        </is>
      </c>
      <c r="Y1" s="30" t="inlineStr">
        <is>
          <t>2021</t>
        </is>
      </c>
      <c r="Z1" s="30" t="inlineStr">
        <is>
          <t>2022</t>
        </is>
      </c>
      <c r="AA1" s="30" t="inlineStr">
        <is>
          <t>2023</t>
        </is>
      </c>
      <c r="AB1" s="30" t="inlineStr">
        <is>
          <t>2024</t>
        </is>
      </c>
    </row>
    <row r="2">
      <c r="A2" t="inlineStr">
        <is>
          <t>Georgia</t>
        </is>
      </c>
      <c r="B2" s="30">
        <v>23.6</v>
      </c>
      <c r="C2" s="30">
        <v>23.7</v>
      </c>
      <c r="D2" s="30">
        <v>23.5</v>
      </c>
      <c r="E2" s="30">
        <v>23.7</v>
      </c>
      <c r="F2" s="30">
        <v>23.2</v>
      </c>
      <c r="G2" s="30">
        <v>22.8</v>
      </c>
      <c r="H2" s="30">
        <v>20</v>
      </c>
      <c r="I2" s="30">
        <v>22.1</v>
      </c>
      <c r="J2" s="30">
        <v>19.9</v>
      </c>
      <c r="K2" s="30">
        <v>19.4</v>
      </c>
      <c r="L2" s="30">
        <v>19.5</v>
      </c>
      <c r="M2" s="30">
        <v>17.7</v>
      </c>
      <c r="N2" s="30">
        <v>17.6</v>
      </c>
      <c r="O2" s="30">
        <v>21.2</v>
      </c>
      <c r="P2" s="30">
        <v>20.4</v>
      </c>
      <c r="Q2" s="30">
        <v>18.8</v>
      </c>
      <c r="R2" s="30">
        <v>17.4</v>
      </c>
      <c r="S2" s="30">
        <v>17.7</v>
      </c>
      <c r="T2" s="30">
        <v>17.9</v>
      </c>
      <c r="U2" s="30">
        <v>17.5</v>
      </c>
      <c r="V2" s="30">
        <v>16.1</v>
      </c>
      <c r="W2" s="30">
        <v>16.3</v>
      </c>
      <c r="X2" s="30">
        <v>15.8</v>
      </c>
      <c r="Y2" s="30">
        <v>15</v>
      </c>
      <c r="Z2" s="30">
        <v>12.5</v>
      </c>
      <c r="AA2" s="30">
        <v>12</v>
      </c>
      <c r="AB2" s="30">
        <v>11.2</v>
      </c>
    </row>
    <row r="3">
      <c r="A3" t="inlineStr">
        <is>
          <t>U.S.</t>
        </is>
      </c>
      <c r="B3" s="30">
        <v>22.9</v>
      </c>
      <c r="C3" s="30">
        <v>22.7</v>
      </c>
      <c r="D3" s="30">
        <v>23.2</v>
      </c>
      <c r="E3" s="30">
        <v>22.9</v>
      </c>
      <c r="F3" s="30">
        <v>23.1</v>
      </c>
      <c r="G3" s="30">
        <v>22</v>
      </c>
      <c r="H3" s="30">
        <v>20.8</v>
      </c>
      <c r="I3" s="30">
        <v>20.5</v>
      </c>
      <c r="J3" s="30">
        <v>20</v>
      </c>
      <c r="K3" s="30">
        <v>19.7</v>
      </c>
      <c r="L3" s="30">
        <v>18.3</v>
      </c>
      <c r="M3" s="30">
        <v>17.9</v>
      </c>
      <c r="N3" s="30">
        <v>17.3</v>
      </c>
      <c r="O3" s="30">
        <v>21.2</v>
      </c>
      <c r="P3" s="30">
        <v>19.6</v>
      </c>
      <c r="Q3" s="30">
        <v>19</v>
      </c>
      <c r="R3" s="30">
        <v>18.1</v>
      </c>
      <c r="S3" s="30">
        <v>17.5</v>
      </c>
      <c r="T3" s="30">
        <v>17.1</v>
      </c>
      <c r="U3" s="30">
        <v>17.1</v>
      </c>
      <c r="V3" s="30">
        <v>16.1</v>
      </c>
      <c r="W3" s="30">
        <v>16</v>
      </c>
      <c r="X3" s="30">
        <v>15.5</v>
      </c>
      <c r="Y3" s="30">
        <v>14.4</v>
      </c>
      <c r="Z3" s="30">
        <v>14</v>
      </c>
      <c r="AA3" s="30">
        <v>12.1</v>
      </c>
      <c r="AB3" s="30">
        <v>11.6</v>
      </c>
    </row>
    <row r="4">
      <c r="A4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>
      <c r="A5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>
      <c r="A6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>
      <c r="A7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>
      <c r="A8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>
      <c r="A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>
      <c r="A1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>
      <c r="A11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>
      <c r="A12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>
      <c r="A13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>
      <c r="A14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>
      <c r="A15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>
      <c r="A16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>
      <c r="A17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>
      <c r="A18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>
      <c r="A1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>
      <c r="A2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>
      <c r="A21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>
      <c r="A22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>
      <c r="A23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>
      <c r="A24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>
      <c r="A25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>
      <c r="A26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</row>
    <row r="27">
      <c r="A27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>
      <c r="A28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</row>
    <row r="29">
      <c r="A2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</row>
    <row r="30">
      <c r="A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>
      <c r="A31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</row>
    <row r="32">
      <c r="A32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</row>
    <row r="33">
      <c r="A33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</row>
    <row r="34">
      <c r="A34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</row>
    <row r="35">
      <c r="A3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</row>
    <row r="36">
      <c r="A36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</row>
    <row r="37">
      <c r="A37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>
      <c r="A38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</row>
    <row r="39">
      <c r="A3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</row>
    <row r="40">
      <c r="A4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</row>
    <row r="41">
      <c r="A41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</row>
    <row r="42">
      <c r="A42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</row>
    <row r="43">
      <c r="A43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</row>
    <row r="44">
      <c r="A44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</row>
    <row r="45">
      <c r="A45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</row>
    <row r="46">
      <c r="A46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</row>
    <row r="47">
      <c r="A47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</row>
    <row r="48">
      <c r="A48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</row>
    <row r="49">
      <c r="A4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</row>
    <row r="50">
      <c r="A5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</row>
    <row r="51">
      <c r="A51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</row>
    <row r="52">
      <c r="A52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</row>
    <row r="53">
      <c r="A53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</row>
    <row r="54">
      <c r="A54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</row>
    <row r="55">
      <c r="A55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=HYPERLINK("#'index'!B34", "back to index")</f>
      </c>
      <c r="B1" s="31" t="inlineStr">
        <is>
          <t>2000</t>
        </is>
      </c>
      <c r="C1" s="31" t="inlineStr">
        <is>
          <t>2001</t>
        </is>
      </c>
      <c r="D1" s="31" t="inlineStr">
        <is>
          <t>2002</t>
        </is>
      </c>
      <c r="E1" s="31" t="inlineStr">
        <is>
          <t>2003</t>
        </is>
      </c>
      <c r="F1" s="31" t="inlineStr">
        <is>
          <t>2004</t>
        </is>
      </c>
      <c r="G1" s="31" t="inlineStr">
        <is>
          <t>2005</t>
        </is>
      </c>
      <c r="H1" s="31" t="inlineStr">
        <is>
          <t>2006</t>
        </is>
      </c>
      <c r="I1" s="31" t="inlineStr">
        <is>
          <t>2007</t>
        </is>
      </c>
      <c r="J1" s="31" t="inlineStr">
        <is>
          <t>2008</t>
        </is>
      </c>
      <c r="K1" s="31" t="inlineStr">
        <is>
          <t>2009</t>
        </is>
      </c>
      <c r="L1" s="31" t="inlineStr">
        <is>
          <t>2010</t>
        </is>
      </c>
      <c r="M1" s="31" t="inlineStr">
        <is>
          <t>2011</t>
        </is>
      </c>
      <c r="N1" s="31" t="inlineStr">
        <is>
          <t>2012</t>
        </is>
      </c>
      <c r="O1" s="31" t="inlineStr">
        <is>
          <t>2013</t>
        </is>
      </c>
      <c r="P1" s="31" t="inlineStr">
        <is>
          <t>2014</t>
        </is>
      </c>
      <c r="Q1" s="31" t="inlineStr">
        <is>
          <t>2015</t>
        </is>
      </c>
      <c r="R1" s="31" t="inlineStr">
        <is>
          <t>2016</t>
        </is>
      </c>
      <c r="S1" s="31" t="inlineStr">
        <is>
          <t>2017</t>
        </is>
      </c>
      <c r="T1" s="31" t="inlineStr">
        <is>
          <t>2018</t>
        </is>
      </c>
      <c r="U1" s="31" t="inlineStr">
        <is>
          <t>2019</t>
        </is>
      </c>
      <c r="V1" s="31" t="inlineStr">
        <is>
          <t>2020</t>
        </is>
      </c>
      <c r="W1" s="31" t="inlineStr">
        <is>
          <t>2021</t>
        </is>
      </c>
      <c r="X1" s="31" t="inlineStr">
        <is>
          <t>2022</t>
        </is>
      </c>
      <c r="Y1" s="31" t="inlineStr">
        <is>
          <t>2023</t>
        </is>
      </c>
      <c r="Z1" s="31" t="inlineStr">
        <is>
          <t>2024</t>
        </is>
      </c>
      <c r="AA1" s="31" t="inlineStr">
        <is>
          <t>2025</t>
        </is>
      </c>
    </row>
    <row r="2">
      <c r="A2" t="inlineStr">
        <is>
          <t>GA. Black or African-American</t>
        </is>
      </c>
      <c r="B2" s="31">
        <v>74.4</v>
      </c>
      <c r="C2" s="31">
        <v>71.8</v>
      </c>
      <c r="D2" s="31">
        <v>74.8</v>
      </c>
      <c r="E2" s="31">
        <v>62.2</v>
      </c>
      <c r="F2" s="31">
        <v>68.3</v>
      </c>
      <c r="G2" s="31">
        <v>64.6</v>
      </c>
      <c r="H2" s="31">
        <v>61.7</v>
      </c>
      <c r="I2" s="31">
        <v>64.3</v>
      </c>
      <c r="J2" s="31">
        <v>56.3</v>
      </c>
      <c r="K2" s="31">
        <v>52.6</v>
      </c>
      <c r="L2" s="31">
        <v>55</v>
      </c>
      <c r="M2" s="31">
        <v>48</v>
      </c>
      <c r="N2" s="31">
        <v>44.7</v>
      </c>
      <c r="O2" s="31">
        <v>46.6</v>
      </c>
      <c r="P2" s="31">
        <v>43.1</v>
      </c>
      <c r="Q2" s="31">
        <v>37.7</v>
      </c>
      <c r="R2" s="31">
        <v>43</v>
      </c>
      <c r="S2" s="31">
        <v>41.8</v>
      </c>
      <c r="T2" s="31">
        <v>41.7</v>
      </c>
      <c r="U2" s="31">
        <v>40.9</v>
      </c>
      <c r="V2" s="31">
        <v>38.9</v>
      </c>
      <c r="W2" s="31">
        <v>35.5</v>
      </c>
      <c r="X2" s="31">
        <v>36</v>
      </c>
      <c r="Y2" s="31">
        <v>36.1</v>
      </c>
      <c r="Z2" s="31">
        <v>39</v>
      </c>
      <c r="AA2" s="31">
        <v>33.3</v>
      </c>
    </row>
    <row r="3">
      <c r="A3" t="inlineStr">
        <is>
          <t>GA. White</t>
        </is>
      </c>
      <c r="B3" s="31">
        <v>28.5</v>
      </c>
      <c r="C3" s="31">
        <v>25.2</v>
      </c>
      <c r="D3" s="31">
        <v>24.8</v>
      </c>
      <c r="E3" s="31">
        <v>23.9</v>
      </c>
      <c r="F3" s="31">
        <v>21.7</v>
      </c>
      <c r="G3" s="31">
        <v>22.2</v>
      </c>
      <c r="H3" s="31">
        <v>22.8</v>
      </c>
      <c r="I3" s="31">
        <v>21.5</v>
      </c>
      <c r="J3" s="31">
        <v>19.9</v>
      </c>
      <c r="K3" s="31">
        <v>18.3</v>
      </c>
      <c r="L3" s="31">
        <v>18.9</v>
      </c>
      <c r="M3" s="31">
        <v>18.7</v>
      </c>
      <c r="N3" s="31">
        <v>17.6</v>
      </c>
      <c r="O3" s="31">
        <v>18.1</v>
      </c>
      <c r="P3" s="31">
        <v>17.5</v>
      </c>
      <c r="Q3" s="31">
        <v>17.2</v>
      </c>
      <c r="R3" s="31">
        <v>18.1</v>
      </c>
      <c r="S3" s="31">
        <v>17.3</v>
      </c>
      <c r="T3" s="31">
        <v>16.9</v>
      </c>
      <c r="U3" s="31">
        <v>16.5</v>
      </c>
      <c r="V3" s="31">
        <v>15.9</v>
      </c>
      <c r="W3" s="31">
        <v>16.9</v>
      </c>
      <c r="X3" s="31">
        <v>16.6</v>
      </c>
      <c r="Y3" s="31">
        <v>17</v>
      </c>
      <c r="Z3" s="31">
        <v>16.2</v>
      </c>
      <c r="AA3" s="31">
        <v>16.9</v>
      </c>
    </row>
    <row r="4">
      <c r="A4" t="inlineStr">
        <is>
          <t>Georgia</t>
        </is>
      </c>
      <c r="B4" s="31">
        <v>36.7</v>
      </c>
      <c r="C4" s="31">
        <v>33.5</v>
      </c>
      <c r="D4" s="31">
        <v>33.3</v>
      </c>
      <c r="E4" s="31">
        <v>30.5</v>
      </c>
      <c r="F4" s="31">
        <v>29.6</v>
      </c>
      <c r="G4" s="31">
        <v>29.4</v>
      </c>
      <c r="H4" s="31">
        <v>29.4</v>
      </c>
      <c r="I4" s="31">
        <v>28.7</v>
      </c>
      <c r="J4" s="31">
        <v>26.1</v>
      </c>
      <c r="K4" s="31">
        <v>24.3</v>
      </c>
      <c r="L4" s="31">
        <v>24.9</v>
      </c>
      <c r="M4" s="31">
        <v>23.8</v>
      </c>
      <c r="N4" s="31">
        <v>22.3</v>
      </c>
      <c r="O4" s="31">
        <v>22.8</v>
      </c>
      <c r="P4" s="31">
        <v>21.9</v>
      </c>
      <c r="Q4" s="31">
        <v>20.7</v>
      </c>
      <c r="R4" s="31">
        <v>22.3</v>
      </c>
      <c r="S4" s="31">
        <v>21.6</v>
      </c>
      <c r="T4" s="31">
        <v>21.4</v>
      </c>
      <c r="U4" s="31">
        <v>21</v>
      </c>
      <c r="V4" s="31">
        <v>20.2</v>
      </c>
      <c r="W4" s="31">
        <v>20.5</v>
      </c>
      <c r="X4" s="31">
        <v>20.1</v>
      </c>
      <c r="Y4" s="31">
        <v>20.5</v>
      </c>
      <c r="Z4" s="31">
        <v>20.5</v>
      </c>
      <c r="AA4" s="31">
        <v>19.9</v>
      </c>
    </row>
    <row r="5">
      <c r="A5" t="inlineStr">
        <is>
          <t>U.S.</t>
        </is>
      </c>
      <c r="B5" s="31">
        <v>30.4</v>
      </c>
      <c r="C5" s="31">
        <v>29.4</v>
      </c>
      <c r="D5" s="31">
        <v>28.6</v>
      </c>
      <c r="E5" s="31">
        <v>27.1</v>
      </c>
      <c r="F5" s="31">
        <v>26.1</v>
      </c>
      <c r="G5" s="31">
        <v>25.3</v>
      </c>
      <c r="H5" s="31">
        <v>24.2</v>
      </c>
      <c r="I5" s="31">
        <v>24.2</v>
      </c>
      <c r="J5" s="31">
        <v>23</v>
      </c>
      <c r="K5" s="31">
        <v>22.1</v>
      </c>
      <c r="L5" s="31">
        <v>21.9</v>
      </c>
      <c r="M5" s="31">
        <v>20.7</v>
      </c>
      <c r="N5" s="31">
        <v>19.5</v>
      </c>
      <c r="O5" s="31">
        <v>19.2</v>
      </c>
      <c r="P5" s="31">
        <v>19</v>
      </c>
      <c r="Q5" s="31">
        <v>18.8</v>
      </c>
      <c r="R5" s="31">
        <v>19.3</v>
      </c>
      <c r="S5" s="31">
        <v>18.7</v>
      </c>
      <c r="T5" s="31">
        <v>18.8</v>
      </c>
      <c r="U5" s="31">
        <v>18.3</v>
      </c>
      <c r="V5" s="31">
        <v>18.5</v>
      </c>
      <c r="W5" s="31">
        <v>19</v>
      </c>
      <c r="X5" s="31">
        <v>18.6</v>
      </c>
      <c r="Y5" s="31">
        <v>18.5</v>
      </c>
      <c r="Z5" s="31">
        <v>18.2</v>
      </c>
      <c r="AA5" s="31" t="inlineStr">
        <is>
          <t/>
        </is>
      </c>
    </row>
    <row r="6">
      <c r="A6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>
      <c r="A7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>
      <c r="A8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>
      <c r="A9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>
      <c r="A1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>
      <c r="A1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>
      <c r="A12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>
      <c r="A13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>
      <c r="A14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>
      <c r="A1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>
      <c r="A16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>
      <c r="A17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>
      <c r="A18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>
      <c r="A19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>
      <c r="A2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>
      <c r="A2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>
      <c r="A22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>
      <c r="A23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>
      <c r="A24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</row>
    <row r="25">
      <c r="A25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>
      <c r="A2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</row>
    <row r="27">
      <c r="A27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</row>
    <row r="28">
      <c r="A28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29">
      <c r="A29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>
      <c r="A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</row>
    <row r="31">
      <c r="A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</row>
    <row r="32">
      <c r="A32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</row>
    <row r="33">
      <c r="A33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>
      <c r="A34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</row>
    <row r="35">
      <c r="A35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>
      <c r="A36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</row>
    <row r="37">
      <c r="A37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>
      <c r="A38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</row>
    <row r="39">
      <c r="A3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</row>
    <row r="40">
      <c r="A4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>
      <c r="A4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</row>
    <row r="42">
      <c r="A42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</row>
    <row r="43">
      <c r="A43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</row>
    <row r="44">
      <c r="A44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</row>
    <row r="45">
      <c r="A45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>
      <c r="A46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>
      <c r="A4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>
      <c r="A48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>
      <c r="A4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>
      <c r="A5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>
      <c r="A5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>
      <c r="A52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>
      <c r="A53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>
      <c r="A54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>
      <c r="A55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>
      <c r="A56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>
      <c r="A57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>
      <c r="A58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>
      <c r="A5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>
      <c r="A6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>
      <c r="A6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>
      <c r="A62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  <row r="63">
      <c r="A63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>
      <c r="A64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</row>
    <row r="65">
      <c r="A65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</row>
    <row r="66">
      <c r="A66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</row>
    <row r="67">
      <c r="A67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</row>
    <row r="68">
      <c r="A68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</row>
    <row r="69">
      <c r="A6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</row>
    <row r="70">
      <c r="A7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</row>
    <row r="71">
      <c r="A7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</row>
    <row r="72">
      <c r="A72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</row>
    <row r="73">
      <c r="A73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>
      <c r="A74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>
      <c r="A75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>
      <c r="A76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>
      <c r="A77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>
      <c r="A78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>
      <c r="A7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>
      <c r="A8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>
      <c r="A8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>
      <c r="A82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>
      <c r="A83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>
      <c r="A84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>
      <c r="A85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>
      <c r="A86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>
      <c r="A87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>
      <c r="A88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</row>
    <row r="89">
      <c r="A8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</row>
    <row r="90">
      <c r="A9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</row>
    <row r="91">
      <c r="A9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</row>
    <row r="92">
      <c r="A92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</row>
    <row r="93">
      <c r="A93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</row>
    <row r="94">
      <c r="A94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</row>
    <row r="95">
      <c r="A95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</row>
    <row r="96">
      <c r="A96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</row>
    <row r="97">
      <c r="A97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</row>
    <row r="98">
      <c r="A98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</row>
    <row r="99">
      <c r="A9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</row>
    <row r="100">
      <c r="A10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</row>
    <row r="101">
      <c r="A10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</row>
    <row r="102">
      <c r="A102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</row>
    <row r="103">
      <c r="A103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</row>
    <row r="104">
      <c r="A104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=HYPERLINK("#'index'!B35", "back to index")</f>
      </c>
      <c r="B1" s="32" t="inlineStr">
        <is>
          <t>2000</t>
        </is>
      </c>
      <c r="C1" s="32" t="inlineStr">
        <is>
          <t>2001</t>
        </is>
      </c>
      <c r="D1" s="32" t="inlineStr">
        <is>
          <t>2002</t>
        </is>
      </c>
      <c r="E1" s="32" t="inlineStr">
        <is>
          <t>2003</t>
        </is>
      </c>
      <c r="F1" s="32" t="inlineStr">
        <is>
          <t>2004</t>
        </is>
      </c>
      <c r="G1" s="32" t="inlineStr">
        <is>
          <t>2005</t>
        </is>
      </c>
      <c r="H1" s="32" t="inlineStr">
        <is>
          <t>2006</t>
        </is>
      </c>
      <c r="I1" s="32" t="inlineStr">
        <is>
          <t>2007</t>
        </is>
      </c>
      <c r="J1" s="32" t="inlineStr">
        <is>
          <t>2008</t>
        </is>
      </c>
      <c r="K1" s="32" t="inlineStr">
        <is>
          <t>2009</t>
        </is>
      </c>
      <c r="L1" s="32" t="inlineStr">
        <is>
          <t>2010</t>
        </is>
      </c>
      <c r="M1" s="32" t="inlineStr">
        <is>
          <t>2011</t>
        </is>
      </c>
      <c r="N1" s="32" t="inlineStr">
        <is>
          <t>2012</t>
        </is>
      </c>
      <c r="O1" s="32" t="inlineStr">
        <is>
          <t>2013</t>
        </is>
      </c>
      <c r="P1" s="32" t="inlineStr">
        <is>
          <t>2014</t>
        </is>
      </c>
      <c r="Q1" s="32" t="inlineStr">
        <is>
          <t>2015</t>
        </is>
      </c>
      <c r="R1" s="32" t="inlineStr">
        <is>
          <t>2016</t>
        </is>
      </c>
      <c r="S1" s="32" t="inlineStr">
        <is>
          <t>2017</t>
        </is>
      </c>
      <c r="T1" s="32" t="inlineStr">
        <is>
          <t>2018</t>
        </is>
      </c>
      <c r="U1" s="32" t="inlineStr">
        <is>
          <t>2019</t>
        </is>
      </c>
      <c r="V1" s="32" t="inlineStr">
        <is>
          <t>2020</t>
        </is>
      </c>
      <c r="W1" s="32" t="inlineStr">
        <is>
          <t>2021</t>
        </is>
      </c>
      <c r="X1" s="32" t="inlineStr">
        <is>
          <t>2022</t>
        </is>
      </c>
      <c r="Y1" s="32" t="inlineStr">
        <is>
          <t>2023</t>
        </is>
      </c>
      <c r="Z1" s="32" t="inlineStr">
        <is>
          <t>2024</t>
        </is>
      </c>
      <c r="AA1" s="32" t="inlineStr">
        <is>
          <t>2025</t>
        </is>
      </c>
    </row>
    <row r="2">
      <c r="A2" t="inlineStr">
        <is>
          <t>GA. Black or African-American</t>
        </is>
      </c>
      <c r="B2" s="32">
        <v>30.3</v>
      </c>
      <c r="C2" s="32">
        <v>29.1</v>
      </c>
      <c r="D2" s="32">
        <v>29.8</v>
      </c>
      <c r="E2" s="32">
        <v>34.4</v>
      </c>
      <c r="F2" s="32">
        <v>29.9</v>
      </c>
      <c r="G2" s="32">
        <v>31.5</v>
      </c>
      <c r="H2" s="32">
        <v>31.3</v>
      </c>
      <c r="I2" s="32">
        <v>27.8</v>
      </c>
      <c r="J2" s="32">
        <v>30</v>
      </c>
      <c r="K2" s="32">
        <v>28.6</v>
      </c>
      <c r="L2" s="32">
        <v>29</v>
      </c>
      <c r="M2" s="32">
        <v>29.3</v>
      </c>
      <c r="N2" s="32">
        <v>28.2</v>
      </c>
      <c r="O2" s="32">
        <v>30</v>
      </c>
      <c r="P2" s="32">
        <v>29</v>
      </c>
      <c r="Q2" s="32">
        <v>28.8</v>
      </c>
      <c r="R2" s="32">
        <v>27.5</v>
      </c>
      <c r="S2" s="32">
        <v>28.5</v>
      </c>
      <c r="T2" s="32">
        <v>25.7</v>
      </c>
      <c r="U2" s="32">
        <v>26.4</v>
      </c>
      <c r="V2" s="32">
        <v>27.2</v>
      </c>
      <c r="W2" s="32">
        <v>26.5</v>
      </c>
      <c r="X2" s="32">
        <v>24.8</v>
      </c>
      <c r="Y2" s="32">
        <v>25.6</v>
      </c>
      <c r="Z2" s="32">
        <v>24.9</v>
      </c>
      <c r="AA2" s="32">
        <v>24.8</v>
      </c>
    </row>
    <row r="3">
      <c r="A3" t="inlineStr">
        <is>
          <t>GA. White</t>
        </is>
      </c>
      <c r="B3" s="32">
        <v>24.3</v>
      </c>
      <c r="C3" s="32">
        <v>24</v>
      </c>
      <c r="D3" s="32">
        <v>23.8</v>
      </c>
      <c r="E3" s="32">
        <v>23.4</v>
      </c>
      <c r="F3" s="32">
        <v>25.1</v>
      </c>
      <c r="G3" s="32">
        <v>20.7</v>
      </c>
      <c r="H3" s="32">
        <v>21.7</v>
      </c>
      <c r="I3" s="32">
        <v>21.1</v>
      </c>
      <c r="J3" s="32">
        <v>19.4</v>
      </c>
      <c r="K3" s="32">
        <v>23.4</v>
      </c>
      <c r="L3" s="32">
        <v>21.6</v>
      </c>
      <c r="M3" s="32">
        <v>20.5</v>
      </c>
      <c r="N3" s="32">
        <v>18.6</v>
      </c>
      <c r="O3" s="32">
        <v>20.1</v>
      </c>
      <c r="P3" s="32">
        <v>20.9</v>
      </c>
      <c r="Q3" s="32">
        <v>18.4</v>
      </c>
      <c r="R3" s="32">
        <v>19.7</v>
      </c>
      <c r="S3" s="32">
        <v>20</v>
      </c>
      <c r="T3" s="32">
        <v>18.8</v>
      </c>
      <c r="U3" s="32">
        <v>17.7</v>
      </c>
      <c r="V3" s="32">
        <v>18</v>
      </c>
      <c r="W3" s="32">
        <v>20.2</v>
      </c>
      <c r="X3" s="32">
        <v>18.7</v>
      </c>
      <c r="Y3" s="32">
        <v>19.3</v>
      </c>
      <c r="Z3" s="32">
        <v>19.6</v>
      </c>
      <c r="AA3" s="32">
        <v>17.5</v>
      </c>
    </row>
    <row r="4">
      <c r="A4" t="inlineStr">
        <is>
          <t>Georgia</t>
        </is>
      </c>
      <c r="B4" s="32">
        <v>25.2</v>
      </c>
      <c r="C4" s="32">
        <v>25</v>
      </c>
      <c r="D4" s="32">
        <v>25.2</v>
      </c>
      <c r="E4" s="32">
        <v>26</v>
      </c>
      <c r="F4" s="32">
        <v>26</v>
      </c>
      <c r="G4" s="32">
        <v>23.1</v>
      </c>
      <c r="H4" s="32">
        <v>23.8</v>
      </c>
      <c r="I4" s="32">
        <v>22.7</v>
      </c>
      <c r="J4" s="32">
        <v>22</v>
      </c>
      <c r="K4" s="32">
        <v>24.4</v>
      </c>
      <c r="L4" s="32">
        <v>23.3</v>
      </c>
      <c r="M4" s="32">
        <v>22.4</v>
      </c>
      <c r="N4" s="32">
        <v>21.2</v>
      </c>
      <c r="O4" s="32">
        <v>22.5</v>
      </c>
      <c r="P4" s="32">
        <v>22.7</v>
      </c>
      <c r="Q4" s="32">
        <v>20.8</v>
      </c>
      <c r="R4" s="32">
        <v>21.5</v>
      </c>
      <c r="S4" s="32">
        <v>21.9</v>
      </c>
      <c r="T4" s="32">
        <v>20.5</v>
      </c>
      <c r="U4" s="32">
        <v>19.9</v>
      </c>
      <c r="V4" s="32">
        <v>20.1</v>
      </c>
      <c r="W4" s="32">
        <v>21.5</v>
      </c>
      <c r="X4" s="32">
        <v>19.9</v>
      </c>
      <c r="Y4" s="32">
        <v>20.5</v>
      </c>
      <c r="Z4" s="32">
        <v>20.4</v>
      </c>
      <c r="AA4" s="32">
        <v>19.1</v>
      </c>
    </row>
    <row r="5">
      <c r="A5" t="inlineStr">
        <is>
          <t>U.S.</t>
        </is>
      </c>
      <c r="B5" s="32">
        <v>26.8</v>
      </c>
      <c r="C5" s="32">
        <v>26.1</v>
      </c>
      <c r="D5" s="32">
        <v>25.7</v>
      </c>
      <c r="E5" s="32">
        <v>25.3</v>
      </c>
      <c r="F5" s="32">
        <v>24.6</v>
      </c>
      <c r="G5" s="32">
        <v>24.2</v>
      </c>
      <c r="H5" s="32">
        <v>23.6</v>
      </c>
      <c r="I5" s="32">
        <v>23</v>
      </c>
      <c r="J5" s="32">
        <v>22.6</v>
      </c>
      <c r="K5" s="32">
        <v>22.3</v>
      </c>
      <c r="L5" s="32">
        <v>22.1</v>
      </c>
      <c r="M5" s="32">
        <v>21.6</v>
      </c>
      <c r="N5" s="32">
        <v>21.3</v>
      </c>
      <c r="O5" s="32">
        <v>20.8</v>
      </c>
      <c r="P5" s="32">
        <v>20.6</v>
      </c>
      <c r="Q5" s="32">
        <v>20.3</v>
      </c>
      <c r="R5" s="32">
        <v>20.1</v>
      </c>
      <c r="S5" s="32">
        <v>19.9</v>
      </c>
      <c r="T5" s="32">
        <v>19.7</v>
      </c>
      <c r="U5" s="32">
        <v>19.4</v>
      </c>
      <c r="V5" s="32">
        <v>19.1</v>
      </c>
      <c r="W5" s="32">
        <v>19.4</v>
      </c>
      <c r="X5" s="32">
        <v>18.8</v>
      </c>
      <c r="Y5" s="32">
        <v>18.7</v>
      </c>
      <c r="Z5" s="32">
        <v>18.7</v>
      </c>
      <c r="AA5" s="32" t="inlineStr">
        <is>
          <t/>
        </is>
      </c>
    </row>
    <row r="6">
      <c r="A6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>
      <c r="A7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>
      <c r="A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>
      <c r="A9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>
      <c r="A10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>
      <c r="A1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>
      <c r="A1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>
      <c r="A13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>
      <c r="A14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>
      <c r="A15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>
      <c r="A16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>
      <c r="A17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>
      <c r="A18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>
      <c r="A19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>
      <c r="A20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>
      <c r="A2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>
      <c r="A2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>
      <c r="A23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>
      <c r="A24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>
      <c r="A25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>
      <c r="A26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>
      <c r="A27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>
      <c r="A28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>
      <c r="A2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>
      <c r="A30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>
      <c r="A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>
      <c r="A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>
      <c r="A33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>
      <c r="A34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>
      <c r="A35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>
      <c r="A36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>
      <c r="A37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>
      <c r="A3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>
      <c r="A3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>
      <c r="A40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>
      <c r="A4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>
      <c r="A4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>
      <c r="A43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>
      <c r="A44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>
      <c r="A45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>
      <c r="A46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>
      <c r="A47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>
      <c r="A4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>
      <c r="A4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>
      <c r="A50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>
      <c r="A5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>
      <c r="A5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>
      <c r="A53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>
      <c r="A54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>
      <c r="A55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>
      <c r="A56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>
      <c r="A57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>
      <c r="A58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>
      <c r="A59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>
      <c r="A60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>
      <c r="A61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>
      <c r="A6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>
      <c r="A63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>
      <c r="A64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>
      <c r="A65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>
      <c r="A66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>
      <c r="A67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>
      <c r="A68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>
      <c r="A69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>
      <c r="A70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>
      <c r="A71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>
      <c r="A7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>
      <c r="A73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>
      <c r="A74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>
      <c r="A75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>
      <c r="A76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>
      <c r="A77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>
      <c r="A78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>
      <c r="A79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>
      <c r="A80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>
      <c r="A81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>
      <c r="A8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>
      <c r="A83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>
      <c r="A84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>
      <c r="A85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>
      <c r="A86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>
      <c r="A87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>
      <c r="A8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  <row r="89">
      <c r="A89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</row>
    <row r="90">
      <c r="A90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</row>
    <row r="91">
      <c r="A91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</row>
    <row r="92">
      <c r="A9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</row>
    <row r="93">
      <c r="A93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</row>
    <row r="94">
      <c r="A94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</row>
    <row r="95">
      <c r="A95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</row>
    <row r="96">
      <c r="A96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</row>
    <row r="97">
      <c r="A97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</row>
    <row r="98">
      <c r="A9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</row>
    <row r="99">
      <c r="A99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</row>
    <row r="100">
      <c r="A100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</row>
    <row r="101">
      <c r="A101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</row>
    <row r="102">
      <c r="A10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</row>
    <row r="103">
      <c r="A103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</row>
    <row r="104">
      <c r="A104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N27"/>
  <sheetViews>
    <sheetView showGridLines="1" showRowColHeaders="1" tabSelected="0" workbookViewId="0" zoomScale="100"/>
  </sheetViews>
  <sheetFormatPr baseColWidth="8.43" defaultRowHeight="16" x14ac:dyDescent="0.2"/>
  <cols>
    <col min="1" max="14" bestFit="1" customWidth="1" hidden="false" width="11"/>
  </cols>
  <sheetData>
    <row r="1">
      <c r="A1" s="1" t="str">
        <f>=HYPERLINK("#'index'!B36", "back to index")</f>
      </c>
      <c r="B1" s="33" t="inlineStr">
        <is>
          <t>2000</t>
        </is>
      </c>
      <c r="C1" s="33" t="inlineStr">
        <is>
          <t>2002</t>
        </is>
      </c>
      <c r="D1" s="33" t="inlineStr">
        <is>
          <t>2004</t>
        </is>
      </c>
      <c r="E1" s="33" t="inlineStr">
        <is>
          <t>2006</t>
        </is>
      </c>
      <c r="F1" s="33" t="inlineStr">
        <is>
          <t>2008</t>
        </is>
      </c>
      <c r="G1" s="33" t="inlineStr">
        <is>
          <t>2010</t>
        </is>
      </c>
      <c r="H1" s="33" t="inlineStr">
        <is>
          <t>2012</t>
        </is>
      </c>
      <c r="I1" s="33" t="inlineStr">
        <is>
          <t>2014</t>
        </is>
      </c>
      <c r="J1" s="33" t="inlineStr">
        <is>
          <t>2016</t>
        </is>
      </c>
      <c r="K1" s="33" t="inlineStr">
        <is>
          <t>2018</t>
        </is>
      </c>
      <c r="L1" s="33" t="inlineStr">
        <is>
          <t>2020</t>
        </is>
      </c>
      <c r="M1" s="33" t="inlineStr">
        <is>
          <t>2022</t>
        </is>
      </c>
      <c r="N1" s="33" t="inlineStr">
        <is>
          <t>2024</t>
        </is>
      </c>
    </row>
    <row r="2">
      <c r="A2" t="inlineStr">
        <is>
          <t>Georgia</t>
        </is>
      </c>
      <c r="B2" s="33">
        <v>76.1</v>
      </c>
      <c r="C2" s="33">
        <v>75.5</v>
      </c>
      <c r="D2" s="33">
        <v>74.5</v>
      </c>
      <c r="E2" s="33">
        <v>78.6</v>
      </c>
      <c r="F2" s="33">
        <v>78.9</v>
      </c>
      <c r="G2" s="33">
        <v>77.2</v>
      </c>
      <c r="H2" s="33">
        <v>76</v>
      </c>
      <c r="I2" s="33">
        <v>75.5</v>
      </c>
      <c r="J2" s="33">
        <v>73.9</v>
      </c>
      <c r="K2" s="33">
        <v>74</v>
      </c>
      <c r="L2" s="33">
        <v>70.7</v>
      </c>
      <c r="M2" s="33">
        <v>71.2</v>
      </c>
      <c r="N2" s="33">
        <v>70.9</v>
      </c>
    </row>
    <row r="3">
      <c r="A3" t="inlineStr">
        <is>
          <t>U.S.</t>
        </is>
      </c>
      <c r="B3" s="33">
        <v>76.1</v>
      </c>
      <c r="C3" s="33">
        <v>76.1</v>
      </c>
      <c r="D3" s="33">
        <v>74.9</v>
      </c>
      <c r="E3" s="33">
        <v>76.5</v>
      </c>
      <c r="F3" s="33">
        <v>76</v>
      </c>
      <c r="G3" s="33">
        <v>75.2</v>
      </c>
      <c r="H3" s="33">
        <v>74</v>
      </c>
      <c r="I3" s="33">
        <v>73</v>
      </c>
      <c r="J3" s="33">
        <v>72.5</v>
      </c>
      <c r="K3" s="33">
        <v>71.8</v>
      </c>
      <c r="L3" s="33">
        <v>71.5</v>
      </c>
      <c r="M3" s="33">
        <v>70.2</v>
      </c>
      <c r="N3" s="33">
        <v>72.2</v>
      </c>
    </row>
    <row r="4">
      <c r="A4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>
      <c r="A5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>
      <c r="A6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>
      <c r="A7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>
      <c r="A8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>
      <c r="A9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>
      <c r="A10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>
      <c r="A11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>
      <c r="A12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>
      <c r="A1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</row>
    <row r="14">
      <c r="A14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>
      <c r="A15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>
      <c r="A16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>
      <c r="A17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>
      <c r="A18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>
      <c r="A19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>
      <c r="A20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>
      <c r="A21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>
      <c r="A22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</row>
    <row r="23">
      <c r="A2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>
      <c r="A24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</row>
    <row r="25">
      <c r="A25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>
      <c r="A26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>
      <c r="A27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=HYPERLINK("#'index'!B37", "back to index")</f>
      </c>
      <c r="B1" s="34" t="inlineStr">
        <is>
          <t>2000</t>
        </is>
      </c>
      <c r="C1" s="34" t="inlineStr">
        <is>
          <t>2001</t>
        </is>
      </c>
      <c r="D1" s="34" t="inlineStr">
        <is>
          <t>2002</t>
        </is>
      </c>
      <c r="E1" s="34" t="inlineStr">
        <is>
          <t>2003</t>
        </is>
      </c>
      <c r="F1" s="34" t="inlineStr">
        <is>
          <t>2004</t>
        </is>
      </c>
      <c r="G1" s="34" t="inlineStr">
        <is>
          <t>2005</t>
        </is>
      </c>
      <c r="H1" s="34" t="inlineStr">
        <is>
          <t>2006</t>
        </is>
      </c>
      <c r="I1" s="34" t="inlineStr">
        <is>
          <t>2007</t>
        </is>
      </c>
      <c r="J1" s="34" t="inlineStr">
        <is>
          <t>2008</t>
        </is>
      </c>
      <c r="K1" s="34" t="inlineStr">
        <is>
          <t>2009</t>
        </is>
      </c>
      <c r="L1" s="34" t="inlineStr">
        <is>
          <t>2010</t>
        </is>
      </c>
      <c r="M1" s="34" t="inlineStr">
        <is>
          <t>2011</t>
        </is>
      </c>
      <c r="N1" s="34" t="inlineStr">
        <is>
          <t>2012</t>
        </is>
      </c>
      <c r="O1" s="34" t="inlineStr">
        <is>
          <t>2013</t>
        </is>
      </c>
      <c r="P1" s="34" t="inlineStr">
        <is>
          <t>2014</t>
        </is>
      </c>
      <c r="Q1" s="34" t="inlineStr">
        <is>
          <t>2015</t>
        </is>
      </c>
      <c r="R1" s="34" t="inlineStr">
        <is>
          <t>2016</t>
        </is>
      </c>
      <c r="S1" s="34" t="inlineStr">
        <is>
          <t>2017</t>
        </is>
      </c>
      <c r="T1" s="34" t="inlineStr">
        <is>
          <t>2018</t>
        </is>
      </c>
      <c r="U1" s="34" t="inlineStr">
        <is>
          <t>2019</t>
        </is>
      </c>
      <c r="V1" s="34" t="inlineStr">
        <is>
          <t>2020</t>
        </is>
      </c>
      <c r="W1" s="34" t="inlineStr">
        <is>
          <t>2021</t>
        </is>
      </c>
      <c r="X1" s="34" t="inlineStr">
        <is>
          <t>2022</t>
        </is>
      </c>
      <c r="Y1" s="34" t="inlineStr">
        <is>
          <t>2023</t>
        </is>
      </c>
      <c r="Z1" s="34" t="inlineStr">
        <is>
          <t>2024</t>
        </is>
      </c>
      <c r="AA1" s="34" t="inlineStr">
        <is>
          <t>2025</t>
        </is>
      </c>
    </row>
    <row r="2">
      <c r="A2" t="inlineStr">
        <is>
          <t>GA. Black or African-American</t>
        </is>
      </c>
      <c r="B2" s="34">
        <v>27.6</v>
      </c>
      <c r="C2" s="34">
        <v>28.9</v>
      </c>
      <c r="D2" s="34">
        <v>25.7</v>
      </c>
      <c r="E2" s="34">
        <v>25.7</v>
      </c>
      <c r="F2" s="34">
        <v>25.7</v>
      </c>
      <c r="G2" s="34">
        <v>22.9</v>
      </c>
      <c r="H2" s="34">
        <v>23.2</v>
      </c>
      <c r="I2" s="34">
        <v>23.8</v>
      </c>
      <c r="J2" s="34">
        <v>23.2</v>
      </c>
      <c r="K2" s="34">
        <v>20.7</v>
      </c>
      <c r="L2" s="34">
        <v>21.8</v>
      </c>
      <c r="M2" s="34">
        <v>20.5</v>
      </c>
      <c r="N2" s="34">
        <v>19.7</v>
      </c>
      <c r="O2" s="34">
        <v>18.9</v>
      </c>
      <c r="P2" s="34">
        <v>20</v>
      </c>
      <c r="Q2" s="34">
        <v>19.8</v>
      </c>
      <c r="R2" s="34">
        <v>18.5</v>
      </c>
      <c r="S2" s="34">
        <v>18.8</v>
      </c>
      <c r="T2" s="34">
        <v>17</v>
      </c>
      <c r="U2" s="34">
        <v>17</v>
      </c>
      <c r="V2" s="34">
        <v>17</v>
      </c>
      <c r="W2" s="34">
        <v>16.9</v>
      </c>
      <c r="X2" s="34">
        <v>16.6</v>
      </c>
      <c r="Y2" s="34">
        <v>15.5</v>
      </c>
      <c r="Z2" s="34">
        <v>15.5</v>
      </c>
      <c r="AA2" s="34">
        <v>17.2</v>
      </c>
    </row>
    <row r="3">
      <c r="A3" t="inlineStr">
        <is>
          <t>GA. White</t>
        </is>
      </c>
      <c r="B3" s="34">
        <v>17.8</v>
      </c>
      <c r="C3" s="34">
        <v>17.8</v>
      </c>
      <c r="D3" s="34">
        <v>17.9</v>
      </c>
      <c r="E3" s="34">
        <v>17.3</v>
      </c>
      <c r="F3" s="34">
        <v>16.5</v>
      </c>
      <c r="G3" s="34">
        <v>16.2</v>
      </c>
      <c r="H3" s="34">
        <v>16</v>
      </c>
      <c r="I3" s="34">
        <v>14.8</v>
      </c>
      <c r="J3" s="34">
        <v>14.6</v>
      </c>
      <c r="K3" s="34">
        <v>14.6</v>
      </c>
      <c r="L3" s="34">
        <v>14.5</v>
      </c>
      <c r="M3" s="34">
        <v>14.8</v>
      </c>
      <c r="N3" s="34">
        <v>13.3</v>
      </c>
      <c r="O3" s="34">
        <v>13.9</v>
      </c>
      <c r="P3" s="34">
        <v>14.7</v>
      </c>
      <c r="Q3" s="34">
        <v>14.5</v>
      </c>
      <c r="R3" s="34">
        <v>14.3</v>
      </c>
      <c r="S3" s="34">
        <v>14</v>
      </c>
      <c r="T3" s="34">
        <v>13.7</v>
      </c>
      <c r="U3" s="34">
        <v>13.1</v>
      </c>
      <c r="V3" s="34">
        <v>13.4</v>
      </c>
      <c r="W3" s="34">
        <v>13.7</v>
      </c>
      <c r="X3" s="34">
        <v>14</v>
      </c>
      <c r="Y3" s="34">
        <v>12.9</v>
      </c>
      <c r="Z3" s="34">
        <v>14.2</v>
      </c>
      <c r="AA3" s="34">
        <v>13.7</v>
      </c>
    </row>
    <row r="4">
      <c r="A4" t="inlineStr">
        <is>
          <t>Georgia</t>
        </is>
      </c>
      <c r="B4" s="34">
        <v>19.6</v>
      </c>
      <c r="C4" s="34">
        <v>19.9</v>
      </c>
      <c r="D4" s="34">
        <v>19.5</v>
      </c>
      <c r="E4" s="34">
        <v>19</v>
      </c>
      <c r="F4" s="34">
        <v>18.2</v>
      </c>
      <c r="G4" s="34">
        <v>17.5</v>
      </c>
      <c r="H4" s="34">
        <v>17.2</v>
      </c>
      <c r="I4" s="34">
        <v>16.6</v>
      </c>
      <c r="J4" s="34">
        <v>16.3</v>
      </c>
      <c r="K4" s="34">
        <v>15.8</v>
      </c>
      <c r="L4" s="34">
        <v>16.1</v>
      </c>
      <c r="M4" s="34">
        <v>15.9</v>
      </c>
      <c r="N4" s="34">
        <v>14.7</v>
      </c>
      <c r="O4" s="34">
        <v>14.8</v>
      </c>
      <c r="P4" s="34">
        <v>15.7</v>
      </c>
      <c r="Q4" s="34">
        <v>15.5</v>
      </c>
      <c r="R4" s="34">
        <v>15.1</v>
      </c>
      <c r="S4" s="34">
        <v>14.8</v>
      </c>
      <c r="T4" s="34">
        <v>14.3</v>
      </c>
      <c r="U4" s="34">
        <v>13.7</v>
      </c>
      <c r="V4" s="34">
        <v>13.9</v>
      </c>
      <c r="W4" s="34">
        <v>13.9</v>
      </c>
      <c r="X4" s="34">
        <v>14.1</v>
      </c>
      <c r="Y4" s="34">
        <v>13.1</v>
      </c>
      <c r="Z4" s="34">
        <v>14</v>
      </c>
      <c r="AA4" s="34">
        <v>14.2</v>
      </c>
    </row>
    <row r="5">
      <c r="A5" t="inlineStr">
        <is>
          <t>U.S.</t>
        </is>
      </c>
      <c r="B5" s="34">
        <v>20.6</v>
      </c>
      <c r="C5" s="34">
        <v>20</v>
      </c>
      <c r="D5" s="34">
        <v>19.6</v>
      </c>
      <c r="E5" s="34">
        <v>19</v>
      </c>
      <c r="F5" s="34">
        <v>18</v>
      </c>
      <c r="G5" s="34">
        <v>17.5</v>
      </c>
      <c r="H5" s="34">
        <v>17.2</v>
      </c>
      <c r="I5" s="34">
        <v>16.9</v>
      </c>
      <c r="J5" s="34">
        <v>16.4</v>
      </c>
      <c r="K5" s="34">
        <v>15.8</v>
      </c>
      <c r="L5" s="34">
        <v>15.6</v>
      </c>
      <c r="M5" s="34">
        <v>15</v>
      </c>
      <c r="N5" s="34">
        <v>14.6</v>
      </c>
      <c r="O5" s="34">
        <v>14.4</v>
      </c>
      <c r="P5" s="34">
        <v>14.3</v>
      </c>
      <c r="Q5" s="34">
        <v>14.2</v>
      </c>
      <c r="R5" s="34">
        <v>13.9</v>
      </c>
      <c r="S5" s="34">
        <v>13.7</v>
      </c>
      <c r="T5" s="34">
        <v>13.4</v>
      </c>
      <c r="U5" s="34">
        <v>13.1</v>
      </c>
      <c r="V5" s="34">
        <v>12.9</v>
      </c>
      <c r="W5" s="34">
        <v>13.4</v>
      </c>
      <c r="X5" s="34">
        <v>13</v>
      </c>
      <c r="Y5" s="34">
        <v>13</v>
      </c>
      <c r="Z5" s="34">
        <v>12.9</v>
      </c>
      <c r="AA5" s="34" t="inlineStr">
        <is>
          <t/>
        </is>
      </c>
    </row>
    <row r="6">
      <c r="A6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>
      <c r="A7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>
      <c r="A8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>
      <c r="A9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>
      <c r="A10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>
      <c r="A11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>
      <c r="A12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>
      <c r="A13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</row>
    <row r="14">
      <c r="A1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</row>
    <row r="15">
      <c r="A15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</row>
    <row r="16">
      <c r="A16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</row>
    <row r="17">
      <c r="A17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</row>
    <row r="18">
      <c r="A1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>
      <c r="A1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>
      <c r="A20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</row>
    <row r="21">
      <c r="A21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>
      <c r="A2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</row>
    <row r="23">
      <c r="A2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</row>
    <row r="24">
      <c r="A2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</row>
    <row r="25">
      <c r="A25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</row>
    <row r="26">
      <c r="A26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</row>
    <row r="27">
      <c r="A27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>
      <c r="A28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</row>
    <row r="29">
      <c r="A2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</row>
    <row r="30">
      <c r="A30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</row>
    <row r="31">
      <c r="A31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</row>
    <row r="32">
      <c r="A32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</row>
    <row r="33">
      <c r="A33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</row>
    <row r="34">
      <c r="A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</row>
    <row r="35">
      <c r="A35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</row>
    <row r="36">
      <c r="A36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</row>
    <row r="37">
      <c r="A37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</row>
    <row r="38">
      <c r="A38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</row>
    <row r="39">
      <c r="A3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</row>
    <row r="40">
      <c r="A40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</row>
    <row r="41">
      <c r="A41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</row>
    <row r="42">
      <c r="A42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</row>
    <row r="43">
      <c r="A4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</row>
    <row r="44">
      <c r="A4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</row>
    <row r="45">
      <c r="A45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</row>
    <row r="46">
      <c r="A46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</row>
    <row r="47">
      <c r="A47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</row>
    <row r="48">
      <c r="A48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</row>
    <row r="49">
      <c r="A4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</row>
    <row r="50">
      <c r="A50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</row>
    <row r="51">
      <c r="A51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</row>
    <row r="52">
      <c r="A5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</row>
    <row r="53">
      <c r="A53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</row>
    <row r="54">
      <c r="A5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</row>
    <row r="55">
      <c r="A55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</row>
    <row r="56">
      <c r="A56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</row>
    <row r="57">
      <c r="A57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</row>
    <row r="58">
      <c r="A58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</row>
    <row r="59">
      <c r="A5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</row>
    <row r="60">
      <c r="A60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</row>
    <row r="61">
      <c r="A61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</row>
    <row r="62">
      <c r="A6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</row>
    <row r="63">
      <c r="A6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</row>
    <row r="64">
      <c r="A6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</row>
    <row r="65">
      <c r="A65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</row>
    <row r="66">
      <c r="A66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</row>
    <row r="67">
      <c r="A67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</row>
    <row r="68">
      <c r="A68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</row>
    <row r="69">
      <c r="A6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</row>
    <row r="70">
      <c r="A70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</row>
    <row r="71">
      <c r="A71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</row>
    <row r="72">
      <c r="A7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</row>
    <row r="73">
      <c r="A73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</row>
    <row r="74">
      <c r="A7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</row>
    <row r="75">
      <c r="A75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</row>
    <row r="76">
      <c r="A76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</row>
    <row r="77">
      <c r="A77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</row>
    <row r="78">
      <c r="A78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</row>
    <row r="79">
      <c r="A7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</row>
    <row r="80">
      <c r="A80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</row>
    <row r="81">
      <c r="A81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</row>
    <row r="82">
      <c r="A8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</row>
    <row r="83">
      <c r="A83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</row>
    <row r="84">
      <c r="A8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</row>
    <row r="85">
      <c r="A85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</row>
    <row r="86">
      <c r="A86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</row>
    <row r="87">
      <c r="A87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</row>
    <row r="88">
      <c r="A88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</row>
    <row r="89">
      <c r="A8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</row>
    <row r="90">
      <c r="A90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</row>
    <row r="91">
      <c r="A91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</row>
    <row r="92">
      <c r="A9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</row>
    <row r="93">
      <c r="A93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</row>
    <row r="94">
      <c r="A9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</row>
    <row r="95">
      <c r="A95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</row>
    <row r="96">
      <c r="A96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</row>
    <row r="97">
      <c r="A97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</row>
    <row r="98">
      <c r="A98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</row>
    <row r="99">
      <c r="A9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</row>
    <row r="100">
      <c r="A100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</row>
    <row r="101">
      <c r="A101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</row>
    <row r="102">
      <c r="A10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</row>
    <row r="103">
      <c r="A103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</row>
    <row r="104">
      <c r="A10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=HYPERLINK("#'index'!B38", "back to index")</f>
      </c>
      <c r="B1" s="35" t="inlineStr">
        <is>
          <t>2000</t>
        </is>
      </c>
      <c r="C1" s="35" t="inlineStr">
        <is>
          <t>2001</t>
        </is>
      </c>
      <c r="D1" s="35" t="inlineStr">
        <is>
          <t>2002</t>
        </is>
      </c>
      <c r="E1" s="35" t="inlineStr">
        <is>
          <t>2003</t>
        </is>
      </c>
      <c r="F1" s="35" t="inlineStr">
        <is>
          <t>2004</t>
        </is>
      </c>
      <c r="G1" s="35" t="inlineStr">
        <is>
          <t>2005</t>
        </is>
      </c>
      <c r="H1" s="35" t="inlineStr">
        <is>
          <t>2006</t>
        </is>
      </c>
      <c r="I1" s="35" t="inlineStr">
        <is>
          <t>2007</t>
        </is>
      </c>
      <c r="J1" s="35" t="inlineStr">
        <is>
          <t>2008</t>
        </is>
      </c>
      <c r="K1" s="35" t="inlineStr">
        <is>
          <t>2009</t>
        </is>
      </c>
      <c r="L1" s="35" t="inlineStr">
        <is>
          <t>2010</t>
        </is>
      </c>
      <c r="M1" s="35" t="inlineStr">
        <is>
          <t>2011</t>
        </is>
      </c>
      <c r="N1" s="35" t="inlineStr">
        <is>
          <t>2012</t>
        </is>
      </c>
      <c r="O1" s="35" t="inlineStr">
        <is>
          <t>2013</t>
        </is>
      </c>
      <c r="P1" s="35" t="inlineStr">
        <is>
          <t>2014</t>
        </is>
      </c>
      <c r="Q1" s="35" t="inlineStr">
        <is>
          <t>2015</t>
        </is>
      </c>
      <c r="R1" s="35" t="inlineStr">
        <is>
          <t>2016</t>
        </is>
      </c>
      <c r="S1" s="35" t="inlineStr">
        <is>
          <t>2017</t>
        </is>
      </c>
      <c r="T1" s="35" t="inlineStr">
        <is>
          <t>2018</t>
        </is>
      </c>
      <c r="U1" s="35" t="inlineStr">
        <is>
          <t>2019</t>
        </is>
      </c>
      <c r="V1" s="35" t="inlineStr">
        <is>
          <t>2020</t>
        </is>
      </c>
      <c r="W1" s="35" t="inlineStr">
        <is>
          <t>2021</t>
        </is>
      </c>
      <c r="X1" s="35" t="inlineStr">
        <is>
          <t>2022</t>
        </is>
      </c>
      <c r="Y1" s="35" t="inlineStr">
        <is>
          <t>2023</t>
        </is>
      </c>
      <c r="Z1" s="35" t="inlineStr">
        <is>
          <t>2024</t>
        </is>
      </c>
      <c r="AA1" s="35" t="inlineStr">
        <is>
          <t>2025</t>
        </is>
      </c>
    </row>
    <row r="2">
      <c r="A2" t="inlineStr">
        <is>
          <t>GA. Black or African-American</t>
        </is>
      </c>
      <c r="B2" s="35">
        <v>3.9</v>
      </c>
      <c r="C2" s="35">
        <v>4.2</v>
      </c>
      <c r="D2" s="35">
        <v>4.7</v>
      </c>
      <c r="E2" s="35">
        <v>3.9</v>
      </c>
      <c r="F2" s="35">
        <v>5.4</v>
      </c>
      <c r="G2" s="35">
        <v>4.6</v>
      </c>
      <c r="H2" s="35">
        <v>4.4</v>
      </c>
      <c r="I2" s="35">
        <v>4.4</v>
      </c>
      <c r="J2" s="35">
        <v>4</v>
      </c>
      <c r="K2" s="35">
        <v>4.6</v>
      </c>
      <c r="L2" s="35">
        <v>3.6</v>
      </c>
      <c r="M2" s="35">
        <v>4.4</v>
      </c>
      <c r="N2" s="35">
        <v>3.4</v>
      </c>
      <c r="O2" s="35">
        <v>2.8</v>
      </c>
      <c r="P2" s="35">
        <v>3.4</v>
      </c>
      <c r="Q2" s="35">
        <v>3.5</v>
      </c>
      <c r="R2" s="35">
        <v>2.7</v>
      </c>
      <c r="S2" s="35">
        <v>3.3</v>
      </c>
      <c r="T2" s="35">
        <v>3.7</v>
      </c>
      <c r="U2" s="35">
        <v>3.3</v>
      </c>
      <c r="V2" s="35">
        <v>2.7</v>
      </c>
      <c r="W2" s="35">
        <v>2.4</v>
      </c>
      <c r="X2" s="35">
        <v>3.1</v>
      </c>
      <c r="Y2" s="35">
        <v>3.2</v>
      </c>
      <c r="Z2" s="35">
        <v>2.7</v>
      </c>
      <c r="AA2" s="35">
        <v>2.8</v>
      </c>
    </row>
    <row r="3">
      <c r="A3" t="inlineStr">
        <is>
          <t>GA. White</t>
        </is>
      </c>
      <c r="B3" s="35">
        <v>2.4</v>
      </c>
      <c r="C3" s="35">
        <v>2.5</v>
      </c>
      <c r="D3" s="35">
        <v>2.6</v>
      </c>
      <c r="E3" s="35">
        <v>2.4</v>
      </c>
      <c r="F3" s="35">
        <v>2.1</v>
      </c>
      <c r="G3" s="35">
        <v>1.9</v>
      </c>
      <c r="H3" s="35">
        <v>2.2</v>
      </c>
      <c r="I3" s="35">
        <v>2.6</v>
      </c>
      <c r="J3" s="35">
        <v>2.4</v>
      </c>
      <c r="K3" s="35">
        <v>2.1</v>
      </c>
      <c r="L3" s="35">
        <v>2.4</v>
      </c>
      <c r="M3" s="35">
        <v>1.9</v>
      </c>
      <c r="N3" s="35">
        <v>2.7</v>
      </c>
      <c r="O3" s="35">
        <v>2.2</v>
      </c>
      <c r="P3" s="35">
        <v>1.7</v>
      </c>
      <c r="Q3" s="35">
        <v>2.1</v>
      </c>
      <c r="R3" s="35">
        <v>2.5</v>
      </c>
      <c r="S3" s="35">
        <v>1.8</v>
      </c>
      <c r="T3" s="35">
        <v>1.9</v>
      </c>
      <c r="U3" s="35">
        <v>2.2</v>
      </c>
      <c r="V3" s="35">
        <v>2.4</v>
      </c>
      <c r="W3" s="35">
        <v>2.6</v>
      </c>
      <c r="X3" s="35">
        <v>2.1</v>
      </c>
      <c r="Y3" s="35">
        <v>2.5</v>
      </c>
      <c r="Z3" s="35">
        <v>2.4</v>
      </c>
      <c r="AA3" s="35">
        <v>1.8</v>
      </c>
    </row>
    <row r="4">
      <c r="A4" t="inlineStr">
        <is>
          <t>Georgia</t>
        </is>
      </c>
      <c r="B4" s="35">
        <v>2.7</v>
      </c>
      <c r="C4" s="35">
        <v>2.8</v>
      </c>
      <c r="D4" s="35">
        <v>3</v>
      </c>
      <c r="E4" s="35">
        <v>2.7</v>
      </c>
      <c r="F4" s="35">
        <v>2.9</v>
      </c>
      <c r="G4" s="35">
        <v>2.6</v>
      </c>
      <c r="H4" s="35">
        <v>2.6</v>
      </c>
      <c r="I4" s="35">
        <v>2.9</v>
      </c>
      <c r="J4" s="35">
        <v>2.7</v>
      </c>
      <c r="K4" s="35">
        <v>2.6</v>
      </c>
      <c r="L4" s="35">
        <v>2.6</v>
      </c>
      <c r="M4" s="35">
        <v>2.5</v>
      </c>
      <c r="N4" s="35">
        <v>2.9</v>
      </c>
      <c r="O4" s="35">
        <v>2.2</v>
      </c>
      <c r="P4" s="35">
        <v>2.2</v>
      </c>
      <c r="Q4" s="35">
        <v>2.3</v>
      </c>
      <c r="R4" s="35">
        <v>2.5</v>
      </c>
      <c r="S4" s="35">
        <v>2.1</v>
      </c>
      <c r="T4" s="35">
        <v>2.3</v>
      </c>
      <c r="U4" s="35">
        <v>2.4</v>
      </c>
      <c r="V4" s="35">
        <v>2.3</v>
      </c>
      <c r="W4" s="35">
        <v>2.4</v>
      </c>
      <c r="X4" s="35">
        <v>2.3</v>
      </c>
      <c r="Y4" s="35">
        <v>2.6</v>
      </c>
      <c r="Z4" s="35">
        <v>2.3</v>
      </c>
      <c r="AA4" s="35">
        <v>2</v>
      </c>
    </row>
    <row r="5">
      <c r="A5" t="inlineStr">
        <is>
          <t>U.S.</t>
        </is>
      </c>
      <c r="B5" s="35">
        <v>2.8</v>
      </c>
      <c r="C5" s="35">
        <v>2.7</v>
      </c>
      <c r="D5" s="35">
        <v>2.6</v>
      </c>
      <c r="E5" s="35">
        <v>2.5</v>
      </c>
      <c r="F5" s="35">
        <v>2.4</v>
      </c>
      <c r="G5" s="35">
        <v>2.4</v>
      </c>
      <c r="H5" s="35">
        <v>2.4</v>
      </c>
      <c r="I5" s="35">
        <v>2.4</v>
      </c>
      <c r="J5" s="35">
        <v>2.4</v>
      </c>
      <c r="K5" s="35">
        <v>2.3</v>
      </c>
      <c r="L5" s="35">
        <v>2.3</v>
      </c>
      <c r="M5" s="35">
        <v>2.3</v>
      </c>
      <c r="N5" s="35">
        <v>2.3</v>
      </c>
      <c r="O5" s="35">
        <v>2.3</v>
      </c>
      <c r="P5" s="35">
        <v>2.3</v>
      </c>
      <c r="Q5" s="35">
        <v>2.3</v>
      </c>
      <c r="R5" s="35">
        <v>2.2</v>
      </c>
      <c r="S5" s="35">
        <v>2.2</v>
      </c>
      <c r="T5" s="35">
        <v>2.2</v>
      </c>
      <c r="U5" s="35">
        <v>2.1</v>
      </c>
      <c r="V5" s="35">
        <v>2.2</v>
      </c>
      <c r="W5" s="35">
        <v>2.3</v>
      </c>
      <c r="X5" s="35">
        <v>2.1</v>
      </c>
      <c r="Y5" s="35">
        <v>2.1</v>
      </c>
      <c r="Z5" s="35">
        <v>2.1</v>
      </c>
      <c r="AA5" s="35" t="inlineStr">
        <is>
          <t/>
        </is>
      </c>
    </row>
    <row r="6">
      <c r="A6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</row>
    <row r="7">
      <c r="A7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</row>
    <row r="8">
      <c r="A8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</row>
    <row r="9">
      <c r="A9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</row>
    <row r="10">
      <c r="A10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</row>
    <row r="11">
      <c r="A11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</row>
    <row r="12">
      <c r="A12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</row>
    <row r="13">
      <c r="A13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>
      <c r="A1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>
      <c r="A1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>
      <c r="A16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>
      <c r="A17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>
      <c r="A18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>
      <c r="A19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>
      <c r="A20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</row>
    <row r="21">
      <c r="A21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>
      <c r="A22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>
      <c r="A23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</row>
    <row r="24">
      <c r="A2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</row>
    <row r="25">
      <c r="A2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</row>
    <row r="26">
      <c r="A26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</row>
    <row r="27">
      <c r="A27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</row>
    <row r="28">
      <c r="A2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</row>
    <row r="29">
      <c r="A2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>
      <c r="A30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>
      <c r="A31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  <row r="32">
      <c r="A32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>
      <c r="A33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  <row r="34">
      <c r="A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</row>
    <row r="35">
      <c r="A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</row>
    <row r="36">
      <c r="A36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</row>
    <row r="37">
      <c r="A37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</row>
    <row r="38">
      <c r="A38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>
      <c r="A3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>
      <c r="A40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>
      <c r="A4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>
      <c r="A42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</row>
    <row r="43">
      <c r="A4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>
      <c r="A4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</row>
    <row r="45">
      <c r="A4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46">
      <c r="A46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>
      <c r="A47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</row>
    <row r="48">
      <c r="A48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</row>
    <row r="49">
      <c r="A4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</row>
    <row r="50">
      <c r="A50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</row>
    <row r="51">
      <c r="A51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</row>
    <row r="52">
      <c r="A52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</row>
    <row r="53">
      <c r="A5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</row>
    <row r="54">
      <c r="A54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</row>
    <row r="55">
      <c r="A5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</row>
    <row r="56">
      <c r="A56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</row>
    <row r="57">
      <c r="A57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</row>
    <row r="58">
      <c r="A58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</row>
    <row r="59">
      <c r="A5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</row>
    <row r="60">
      <c r="A60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</row>
    <row r="61">
      <c r="A61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</row>
    <row r="62">
      <c r="A62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</row>
    <row r="63">
      <c r="A6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</row>
    <row r="64">
      <c r="A6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</row>
    <row r="65">
      <c r="A6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</row>
    <row r="66">
      <c r="A66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</row>
    <row r="67">
      <c r="A67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</row>
    <row r="68">
      <c r="A68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</row>
    <row r="69">
      <c r="A6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</row>
    <row r="70">
      <c r="A70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</row>
    <row r="71">
      <c r="A71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</row>
    <row r="72">
      <c r="A72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</row>
    <row r="73">
      <c r="A7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</row>
    <row r="74">
      <c r="A74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</row>
    <row r="75">
      <c r="A7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</row>
    <row r="76">
      <c r="A76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</row>
    <row r="77">
      <c r="A77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</row>
    <row r="78">
      <c r="A7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</row>
    <row r="79">
      <c r="A7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</row>
    <row r="80">
      <c r="A80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</row>
    <row r="81">
      <c r="A81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</row>
    <row r="82">
      <c r="A82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</row>
    <row r="83">
      <c r="A8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</row>
    <row r="84">
      <c r="A84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</row>
    <row r="85">
      <c r="A8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</row>
    <row r="86">
      <c r="A86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</row>
    <row r="87">
      <c r="A87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</row>
    <row r="88">
      <c r="A88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</row>
    <row r="89">
      <c r="A8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</row>
    <row r="90">
      <c r="A90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</row>
    <row r="91">
      <c r="A91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</row>
    <row r="92">
      <c r="A92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</row>
    <row r="93">
      <c r="A9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</row>
    <row r="94">
      <c r="A94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</row>
    <row r="95">
      <c r="A9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</row>
    <row r="96">
      <c r="A96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</row>
    <row r="97">
      <c r="A97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</row>
    <row r="98">
      <c r="A98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</row>
    <row r="99">
      <c r="A9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</row>
    <row r="100">
      <c r="A100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</row>
    <row r="101">
      <c r="A101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</row>
    <row r="102">
      <c r="A102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</row>
    <row r="103">
      <c r="A10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</row>
    <row r="104">
      <c r="A104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25"/>
  <sheetViews>
    <sheetView showGridLines="1" showRowColHeaders="1" tabSelected="0" workbookViewId="0" zoomScale="100"/>
  </sheetViews>
  <sheetFormatPr baseColWidth="8.43" defaultRowHeight="16" x14ac:dyDescent="0.2"/>
  <cols>
    <col min="1" max="13" bestFit="1" customWidth="1" hidden="false" width="11"/>
  </cols>
  <sheetData>
    <row r="1">
      <c r="A1" s="1" t="str">
        <f>=HYPERLINK("#'index'!B39", "back to index")</f>
      </c>
      <c r="B1" s="36" t="inlineStr">
        <is>
          <t>2000</t>
        </is>
      </c>
      <c r="C1" s="36" t="inlineStr">
        <is>
          <t>2002</t>
        </is>
      </c>
      <c r="D1" s="36" t="inlineStr">
        <is>
          <t>2004</t>
        </is>
      </c>
      <c r="E1" s="36" t="inlineStr">
        <is>
          <t>2006</t>
        </is>
      </c>
      <c r="F1" s="36" t="inlineStr">
        <is>
          <t>2008</t>
        </is>
      </c>
      <c r="G1" s="36" t="inlineStr">
        <is>
          <t>2010</t>
        </is>
      </c>
      <c r="H1" s="36" t="inlineStr">
        <is>
          <t>2012</t>
        </is>
      </c>
      <c r="I1" s="36" t="inlineStr">
        <is>
          <t>2014</t>
        </is>
      </c>
      <c r="J1" s="36" t="inlineStr">
        <is>
          <t>2016</t>
        </is>
      </c>
      <c r="K1" s="36" t="inlineStr">
        <is>
          <t>2018</t>
        </is>
      </c>
      <c r="L1" s="36" t="inlineStr">
        <is>
          <t>2020</t>
        </is>
      </c>
      <c r="M1" s="36" t="inlineStr">
        <is>
          <t>2024</t>
        </is>
      </c>
    </row>
    <row r="2">
      <c r="A2" t="inlineStr">
        <is>
          <t>Georgia</t>
        </is>
      </c>
      <c r="B2" s="36">
        <v>89</v>
      </c>
      <c r="C2" s="36">
        <v>89.6</v>
      </c>
      <c r="D2" s="36">
        <v>87.9</v>
      </c>
      <c r="E2" s="36">
        <v>87.4</v>
      </c>
      <c r="F2" s="36">
        <v>87.6</v>
      </c>
      <c r="G2" s="36">
        <v>86.6</v>
      </c>
      <c r="H2" s="36">
        <v>80.5</v>
      </c>
      <c r="I2" s="36">
        <v>79.2</v>
      </c>
      <c r="J2" s="36">
        <v>79.8</v>
      </c>
      <c r="K2" s="36">
        <v>81.8</v>
      </c>
      <c r="L2" s="36">
        <v>76.5</v>
      </c>
      <c r="M2" s="36" t="inlineStr">
        <is>
          <t/>
        </is>
      </c>
    </row>
    <row r="3">
      <c r="A3" t="inlineStr">
        <is>
          <t>U.S.</t>
        </is>
      </c>
      <c r="B3" s="36">
        <v>86.8</v>
      </c>
      <c r="C3" s="36">
        <v>87.2</v>
      </c>
      <c r="D3" s="36">
        <v>86</v>
      </c>
      <c r="E3" s="36">
        <v>84</v>
      </c>
      <c r="F3" s="36">
        <v>82.9</v>
      </c>
      <c r="G3" s="36">
        <v>81</v>
      </c>
      <c r="H3" s="36">
        <v>78</v>
      </c>
      <c r="I3" s="36">
        <v>75.2</v>
      </c>
      <c r="J3" s="36">
        <v>79.8</v>
      </c>
      <c r="K3" s="36">
        <v>80.2</v>
      </c>
      <c r="L3" s="36">
        <v>77.7</v>
      </c>
      <c r="M3" s="36" t="inlineStr">
        <is>
          <t/>
        </is>
      </c>
    </row>
    <row r="4">
      <c r="A4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>
      <c r="A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>
      <c r="A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>
      <c r="A7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>
      <c r="A8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>
      <c r="A9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</row>
    <row r="10">
      <c r="A10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</row>
    <row r="11">
      <c r="A11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>
      <c r="A12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>
      <c r="A13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>
      <c r="A14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>
      <c r="A1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>
      <c r="A1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>
      <c r="A17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>
      <c r="A18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>
      <c r="A1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>
      <c r="A20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>
      <c r="A21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>
      <c r="A22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>
      <c r="A23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>
      <c r="A24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>
      <c r="A2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=HYPERLINK("#'index'!B41", "back to index")</f>
      </c>
      <c r="B1" s="37" t="inlineStr">
        <is>
          <t>2000</t>
        </is>
      </c>
      <c r="C1" s="37" t="inlineStr">
        <is>
          <t>2001</t>
        </is>
      </c>
      <c r="D1" s="37" t="inlineStr">
        <is>
          <t>2002</t>
        </is>
      </c>
      <c r="E1" s="37" t="inlineStr">
        <is>
          <t>2003</t>
        </is>
      </c>
      <c r="F1" s="37" t="inlineStr">
        <is>
          <t>2004</t>
        </is>
      </c>
      <c r="G1" s="37" t="inlineStr">
        <is>
          <t>2005</t>
        </is>
      </c>
      <c r="H1" s="37" t="inlineStr">
        <is>
          <t>2006</t>
        </is>
      </c>
      <c r="I1" s="37" t="inlineStr">
        <is>
          <t>2007</t>
        </is>
      </c>
      <c r="J1" s="37" t="inlineStr">
        <is>
          <t>2008</t>
        </is>
      </c>
      <c r="K1" s="37" t="inlineStr">
        <is>
          <t>2009</t>
        </is>
      </c>
      <c r="L1" s="37" t="inlineStr">
        <is>
          <t>2010</t>
        </is>
      </c>
      <c r="M1" s="37" t="inlineStr">
        <is>
          <t>2011</t>
        </is>
      </c>
      <c r="N1" s="37" t="inlineStr">
        <is>
          <t>2012</t>
        </is>
      </c>
      <c r="O1" s="37" t="inlineStr">
        <is>
          <t>2013</t>
        </is>
      </c>
      <c r="P1" s="37" t="inlineStr">
        <is>
          <t>2014</t>
        </is>
      </c>
      <c r="Q1" s="37" t="inlineStr">
        <is>
          <t>2015</t>
        </is>
      </c>
      <c r="R1" s="37" t="inlineStr">
        <is>
          <t>2016</t>
        </is>
      </c>
      <c r="S1" s="37" t="inlineStr">
        <is>
          <t>2017</t>
        </is>
      </c>
      <c r="T1" s="37" t="inlineStr">
        <is>
          <t>2018</t>
        </is>
      </c>
      <c r="U1" s="37" t="inlineStr">
        <is>
          <t>2019</t>
        </is>
      </c>
      <c r="V1" s="37" t="inlineStr">
        <is>
          <t>2020</t>
        </is>
      </c>
      <c r="W1" s="37" t="inlineStr">
        <is>
          <t>2021</t>
        </is>
      </c>
      <c r="X1" s="37" t="inlineStr">
        <is>
          <t>2022</t>
        </is>
      </c>
      <c r="Y1" s="37" t="inlineStr">
        <is>
          <t>2023</t>
        </is>
      </c>
      <c r="Z1" s="37" t="inlineStr">
        <is>
          <t>2024</t>
        </is>
      </c>
      <c r="AA1" s="37" t="inlineStr">
        <is>
          <t>2025</t>
        </is>
      </c>
    </row>
    <row r="2">
      <c r="A2" t="inlineStr">
        <is>
          <t>GA. Black or African-American</t>
        </is>
      </c>
      <c r="B2" s="37">
        <v>21</v>
      </c>
      <c r="C2" s="37">
        <v>24.1</v>
      </c>
      <c r="D2" s="37">
        <v>28.3</v>
      </c>
      <c r="E2" s="37">
        <v>24.1</v>
      </c>
      <c r="F2" s="37">
        <v>22.2</v>
      </c>
      <c r="G2" s="37">
        <v>21.5</v>
      </c>
      <c r="H2" s="37">
        <v>19</v>
      </c>
      <c r="I2" s="37">
        <v>18.5</v>
      </c>
      <c r="J2" s="37">
        <v>17.5</v>
      </c>
      <c r="K2" s="37">
        <v>17.4</v>
      </c>
      <c r="L2" s="37">
        <v>16</v>
      </c>
      <c r="M2" s="37">
        <v>17</v>
      </c>
      <c r="N2" s="37">
        <v>13.8</v>
      </c>
      <c r="O2" s="37">
        <v>12.9</v>
      </c>
      <c r="P2" s="37">
        <v>14.5</v>
      </c>
      <c r="Q2" s="37">
        <v>13.8</v>
      </c>
      <c r="R2" s="37">
        <v>13.4</v>
      </c>
      <c r="S2" s="37">
        <v>13.2</v>
      </c>
      <c r="T2" s="37">
        <v>12.5</v>
      </c>
      <c r="U2" s="37">
        <v>10.4</v>
      </c>
      <c r="V2" s="37">
        <v>14.1</v>
      </c>
      <c r="W2" s="37">
        <v>11</v>
      </c>
      <c r="X2" s="37">
        <v>10.7</v>
      </c>
      <c r="Y2" s="37">
        <v>9.6</v>
      </c>
      <c r="Z2" s="37">
        <v>8.8</v>
      </c>
      <c r="AA2" s="37">
        <v>10.1</v>
      </c>
    </row>
    <row r="3">
      <c r="A3" t="inlineStr">
        <is>
          <t>GA. White</t>
        </is>
      </c>
      <c r="B3" s="37">
        <v>23.6</v>
      </c>
      <c r="C3" s="37">
        <v>24.4</v>
      </c>
      <c r="D3" s="37">
        <v>28.7</v>
      </c>
      <c r="E3" s="37">
        <v>26.1</v>
      </c>
      <c r="F3" s="37">
        <v>23.7</v>
      </c>
      <c r="G3" s="37">
        <v>23.3</v>
      </c>
      <c r="H3" s="37">
        <v>21</v>
      </c>
      <c r="I3" s="37">
        <v>19.4</v>
      </c>
      <c r="J3" s="37">
        <v>20.1</v>
      </c>
      <c r="K3" s="37">
        <v>19</v>
      </c>
      <c r="L3" s="37">
        <v>17.9</v>
      </c>
      <c r="M3" s="37">
        <v>17.5</v>
      </c>
      <c r="N3" s="37">
        <v>16.2</v>
      </c>
      <c r="O3" s="37">
        <v>17.4</v>
      </c>
      <c r="P3" s="37">
        <v>16.1</v>
      </c>
      <c r="Q3" s="37">
        <v>15.3</v>
      </c>
      <c r="R3" s="37">
        <v>14.3</v>
      </c>
      <c r="S3" s="37">
        <v>13.5</v>
      </c>
      <c r="T3" s="37">
        <v>12.8</v>
      </c>
      <c r="U3" s="37">
        <v>11.4</v>
      </c>
      <c r="V3" s="37">
        <v>12.5</v>
      </c>
      <c r="W3" s="37">
        <v>11.1</v>
      </c>
      <c r="X3" s="37">
        <v>10.2</v>
      </c>
      <c r="Y3" s="37">
        <v>9.4</v>
      </c>
      <c r="Z3" s="37">
        <v>8.8</v>
      </c>
      <c r="AA3" s="37">
        <v>8.6</v>
      </c>
    </row>
    <row r="4">
      <c r="A4" t="inlineStr">
        <is>
          <t>Georgia</t>
        </is>
      </c>
      <c r="B4" s="37">
        <v>22.9</v>
      </c>
      <c r="C4" s="37">
        <v>24.2</v>
      </c>
      <c r="D4" s="37">
        <v>28.4</v>
      </c>
      <c r="E4" s="37">
        <v>25.5</v>
      </c>
      <c r="F4" s="37">
        <v>23.2</v>
      </c>
      <c r="G4" s="37">
        <v>22.7</v>
      </c>
      <c r="H4" s="37">
        <v>20.4</v>
      </c>
      <c r="I4" s="37">
        <v>19.1</v>
      </c>
      <c r="J4" s="37">
        <v>19.4</v>
      </c>
      <c r="K4" s="37">
        <v>18.6</v>
      </c>
      <c r="L4" s="37">
        <v>17.4</v>
      </c>
      <c r="M4" s="37">
        <v>17.3</v>
      </c>
      <c r="N4" s="37">
        <v>15.7</v>
      </c>
      <c r="O4" s="37">
        <v>16.2</v>
      </c>
      <c r="P4" s="37">
        <v>15.5</v>
      </c>
      <c r="Q4" s="37">
        <v>14.6</v>
      </c>
      <c r="R4" s="37">
        <v>13.9</v>
      </c>
      <c r="S4" s="37">
        <v>13.1</v>
      </c>
      <c r="T4" s="37">
        <v>12.4</v>
      </c>
      <c r="U4" s="37">
        <v>10.9</v>
      </c>
      <c r="V4" s="37">
        <v>12.5</v>
      </c>
      <c r="W4" s="37">
        <v>10.8</v>
      </c>
      <c r="X4" s="37">
        <v>10</v>
      </c>
      <c r="Y4" s="37">
        <v>9.2</v>
      </c>
      <c r="Z4" s="37">
        <v>8.6</v>
      </c>
      <c r="AA4" s="37">
        <v>8.7</v>
      </c>
    </row>
    <row r="5">
      <c r="A5" t="inlineStr">
        <is>
          <t>U.S.</t>
        </is>
      </c>
      <c r="B5" s="37">
        <v>23.1</v>
      </c>
      <c r="C5" s="37">
        <v>22.1</v>
      </c>
      <c r="D5" s="37">
        <v>22.9</v>
      </c>
      <c r="E5" s="37">
        <v>22</v>
      </c>
      <c r="F5" s="37">
        <v>20</v>
      </c>
      <c r="G5" s="37">
        <v>20.4</v>
      </c>
      <c r="H5" s="37">
        <v>18.1</v>
      </c>
      <c r="I5" s="37">
        <v>16.7</v>
      </c>
      <c r="J5" s="37">
        <v>17.1</v>
      </c>
      <c r="K5" s="37">
        <v>15.6</v>
      </c>
      <c r="L5" s="37">
        <v>14.9</v>
      </c>
      <c r="M5" s="37">
        <v>15.3</v>
      </c>
      <c r="N5" s="37">
        <v>14.2</v>
      </c>
      <c r="O5" s="37">
        <v>14.8</v>
      </c>
      <c r="P5" s="37">
        <v>13.8</v>
      </c>
      <c r="Q5" s="37">
        <v>13.8</v>
      </c>
      <c r="R5" s="37">
        <v>12.8</v>
      </c>
      <c r="S5" s="37">
        <v>12.6</v>
      </c>
      <c r="T5" s="37">
        <v>12</v>
      </c>
      <c r="U5" s="37">
        <v>10.8</v>
      </c>
      <c r="V5" s="37">
        <v>11.6</v>
      </c>
      <c r="W5" s="37">
        <v>10.4</v>
      </c>
      <c r="X5" s="37">
        <v>9.8</v>
      </c>
      <c r="Y5" s="37">
        <v>9.9</v>
      </c>
      <c r="Z5" s="37">
        <v>9.6</v>
      </c>
      <c r="AA5" s="37" t="inlineStr">
        <is>
          <t/>
        </is>
      </c>
    </row>
    <row r="6">
      <c r="A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>
      <c r="A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</row>
    <row r="8">
      <c r="A8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>
      <c r="A9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>
      <c r="A10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>
      <c r="A11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>
      <c r="A12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>
      <c r="A13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</row>
    <row r="14">
      <c r="A14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</row>
    <row r="15">
      <c r="A15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>
      <c r="A1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>
      <c r="A1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>
      <c r="A18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>
      <c r="A19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>
      <c r="A20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>
      <c r="A21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</row>
    <row r="22">
      <c r="A22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>
      <c r="A23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>
      <c r="A24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>
      <c r="A2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>
      <c r="A2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>
      <c r="A2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>
      <c r="A28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>
      <c r="A2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</row>
    <row r="30">
      <c r="A30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>
      <c r="A31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>
      <c r="A32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>
      <c r="A33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>
      <c r="A34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>
      <c r="A35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>
      <c r="A3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>
      <c r="A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>
      <c r="A3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</row>
    <row r="39">
      <c r="A3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>
      <c r="A4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</row>
    <row r="41">
      <c r="A41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</row>
    <row r="42">
      <c r="A42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</row>
    <row r="43">
      <c r="A43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</row>
    <row r="44">
      <c r="A44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>
      <c r="A45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>
      <c r="A4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>
      <c r="A4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  <row r="48">
      <c r="A4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</row>
    <row r="49">
      <c r="A4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</row>
    <row r="50">
      <c r="A5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</row>
    <row r="51">
      <c r="A51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</row>
    <row r="52">
      <c r="A52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</row>
    <row r="53">
      <c r="A53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</row>
    <row r="54">
      <c r="A54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</row>
    <row r="55">
      <c r="A5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</row>
    <row r="56">
      <c r="A56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</row>
    <row r="57">
      <c r="A5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</row>
    <row r="58">
      <c r="A5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</row>
    <row r="59">
      <c r="A5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</row>
    <row r="60">
      <c r="A6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</row>
    <row r="61">
      <c r="A61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</row>
    <row r="62">
      <c r="A62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</row>
    <row r="63">
      <c r="A63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</row>
    <row r="64">
      <c r="A64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</row>
    <row r="65">
      <c r="A6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</row>
    <row r="66">
      <c r="A6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</row>
    <row r="67">
      <c r="A6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</row>
    <row r="68">
      <c r="A68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</row>
    <row r="69">
      <c r="A6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</row>
    <row r="70">
      <c r="A70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</row>
    <row r="71">
      <c r="A71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</row>
    <row r="72">
      <c r="A72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</row>
    <row r="73">
      <c r="A73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</row>
    <row r="74">
      <c r="A74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</row>
    <row r="75">
      <c r="A7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</row>
    <row r="76">
      <c r="A7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</row>
    <row r="77">
      <c r="A7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</row>
    <row r="78">
      <c r="A78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</row>
    <row r="79">
      <c r="A7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</row>
    <row r="80">
      <c r="A80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</row>
    <row r="81">
      <c r="A81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</row>
    <row r="82">
      <c r="A82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</row>
    <row r="83">
      <c r="A83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</row>
    <row r="84">
      <c r="A8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</row>
    <row r="85">
      <c r="A8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>
      <c r="A8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</row>
    <row r="87">
      <c r="A8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</row>
    <row r="88">
      <c r="A88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</row>
    <row r="89">
      <c r="A8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</row>
    <row r="90">
      <c r="A90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</row>
    <row r="91">
      <c r="A91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</row>
    <row r="92">
      <c r="A92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</row>
    <row r="93">
      <c r="A93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</row>
    <row r="94">
      <c r="A9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</row>
    <row r="95">
      <c r="A9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</row>
    <row r="96">
      <c r="A9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>
      <c r="A9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</row>
    <row r="98">
      <c r="A98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</row>
    <row r="99">
      <c r="A9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</row>
    <row r="100">
      <c r="A100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</row>
    <row r="101">
      <c r="A101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</row>
    <row r="102">
      <c r="A102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</row>
    <row r="103">
      <c r="A103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</row>
    <row r="104">
      <c r="A10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Z51"/>
  <sheetViews>
    <sheetView showGridLines="1" showRowColHeaders="1" tabSelected="0" workbookViewId="0" zoomScale="100"/>
  </sheetViews>
  <sheetFormatPr baseColWidth="8.43" defaultRowHeight="16" x14ac:dyDescent="0.2"/>
  <cols>
    <col min="1" max="26" bestFit="1" customWidth="1" hidden="false" width="11"/>
  </cols>
  <sheetData>
    <row r="1">
      <c r="A1" s="1" t="str">
        <f>=HYPERLINK("#'index'!B42", "back to index")</f>
      </c>
      <c r="B1" s="38" t="inlineStr">
        <is>
          <t>2000</t>
        </is>
      </c>
      <c r="C1" s="38" t="inlineStr">
        <is>
          <t>2001</t>
        </is>
      </c>
      <c r="D1" s="38" t="inlineStr">
        <is>
          <t>2002</t>
        </is>
      </c>
      <c r="E1" s="38" t="inlineStr">
        <is>
          <t>2003</t>
        </is>
      </c>
      <c r="F1" s="38" t="inlineStr">
        <is>
          <t>2004</t>
        </is>
      </c>
      <c r="G1" s="38" t="inlineStr">
        <is>
          <t>2005</t>
        </is>
      </c>
      <c r="H1" s="38" t="inlineStr">
        <is>
          <t>2006</t>
        </is>
      </c>
      <c r="I1" s="38" t="inlineStr">
        <is>
          <t>2007</t>
        </is>
      </c>
      <c r="J1" s="38" t="inlineStr">
        <is>
          <t>2008</t>
        </is>
      </c>
      <c r="K1" s="38" t="inlineStr">
        <is>
          <t>2009</t>
        </is>
      </c>
      <c r="L1" s="38" t="inlineStr">
        <is>
          <t>2010</t>
        </is>
      </c>
      <c r="M1" s="38" t="inlineStr">
        <is>
          <t>2011</t>
        </is>
      </c>
      <c r="N1" s="38" t="inlineStr">
        <is>
          <t>2012</t>
        </is>
      </c>
      <c r="O1" s="38" t="inlineStr">
        <is>
          <t>2013</t>
        </is>
      </c>
      <c r="P1" s="38" t="inlineStr">
        <is>
          <t>2014</t>
        </is>
      </c>
      <c r="Q1" s="38" t="inlineStr">
        <is>
          <t>2015</t>
        </is>
      </c>
      <c r="R1" s="38" t="inlineStr">
        <is>
          <t>2016</t>
        </is>
      </c>
      <c r="S1" s="38" t="inlineStr">
        <is>
          <t>2017</t>
        </is>
      </c>
      <c r="T1" s="38" t="inlineStr">
        <is>
          <t>2018</t>
        </is>
      </c>
      <c r="U1" s="38" t="inlineStr">
        <is>
          <t>2019</t>
        </is>
      </c>
      <c r="V1" s="38" t="inlineStr">
        <is>
          <t>2020</t>
        </is>
      </c>
      <c r="W1" s="38" t="inlineStr">
        <is>
          <t>2021</t>
        </is>
      </c>
      <c r="X1" s="38" t="inlineStr">
        <is>
          <t>2022</t>
        </is>
      </c>
      <c r="Y1" s="38" t="inlineStr">
        <is>
          <t>2023</t>
        </is>
      </c>
      <c r="Z1" s="38" t="inlineStr">
        <is>
          <t>2024</t>
        </is>
      </c>
    </row>
    <row r="2">
      <c r="A2" t="inlineStr">
        <is>
          <t>Georgia</t>
        </is>
      </c>
      <c r="B2" s="38">
        <v>60.2</v>
      </c>
      <c r="C2" s="38">
        <v>57.9</v>
      </c>
      <c r="D2" s="38">
        <v>57.3</v>
      </c>
      <c r="E2" s="38">
        <v>60.5</v>
      </c>
      <c r="F2" s="38">
        <v>59.4</v>
      </c>
      <c r="G2" s="38">
        <v>62.5</v>
      </c>
      <c r="H2" s="38">
        <v>63.1</v>
      </c>
      <c r="I2" s="38">
        <v>63.6</v>
      </c>
      <c r="J2" s="38">
        <v>65.2</v>
      </c>
      <c r="K2" s="38">
        <v>63.4</v>
      </c>
      <c r="L2" s="38">
        <v>64.4</v>
      </c>
      <c r="M2" s="38">
        <v>65.5</v>
      </c>
      <c r="N2" s="38">
        <v>66.2</v>
      </c>
      <c r="O2" s="38">
        <v>66.5</v>
      </c>
      <c r="P2" s="38">
        <v>65.2</v>
      </c>
      <c r="Q2" s="38">
        <v>69.4</v>
      </c>
      <c r="R2" s="38">
        <v>72.3</v>
      </c>
      <c r="S2" s="38">
        <v>71.4</v>
      </c>
      <c r="T2" s="38">
        <v>71.2</v>
      </c>
      <c r="U2" s="38">
        <v>69.7</v>
      </c>
      <c r="V2" s="38">
        <v>71.8</v>
      </c>
      <c r="W2" s="38">
        <v>70.2</v>
      </c>
      <c r="X2" s="38">
        <v>72.8</v>
      </c>
      <c r="Y2" s="38">
        <v>73.7</v>
      </c>
      <c r="Z2" s="38">
        <v>71.9</v>
      </c>
    </row>
    <row r="3">
      <c r="A3" t="inlineStr">
        <is>
          <t>U.S.</t>
        </is>
      </c>
      <c r="B3" s="38" t="inlineStr">
        <is>
          <t/>
        </is>
      </c>
      <c r="C3" s="38">
        <v>61.3</v>
      </c>
      <c r="D3" s="38">
        <v>63</v>
      </c>
      <c r="E3" s="38">
        <v>64.5</v>
      </c>
      <c r="F3" s="38">
        <v>64.6</v>
      </c>
      <c r="G3" s="38">
        <v>65.7</v>
      </c>
      <c r="H3" s="38">
        <v>66.8</v>
      </c>
      <c r="I3" s="38">
        <v>67.2</v>
      </c>
      <c r="J3" s="38">
        <v>66.9</v>
      </c>
      <c r="K3" s="38">
        <v>68.5</v>
      </c>
      <c r="L3" s="38">
        <v>68.8</v>
      </c>
      <c r="M3" s="38">
        <v>70</v>
      </c>
      <c r="N3" s="38">
        <v>69</v>
      </c>
      <c r="O3" s="38">
        <v>70</v>
      </c>
      <c r="P3" s="38">
        <v>70.3</v>
      </c>
      <c r="Q3" s="38">
        <v>72.7</v>
      </c>
      <c r="R3" s="38">
        <v>73.4</v>
      </c>
      <c r="S3" s="38">
        <v>75.4</v>
      </c>
      <c r="T3" s="38">
        <v>73.6</v>
      </c>
      <c r="U3" s="38">
        <v>73.3</v>
      </c>
      <c r="V3" s="38">
        <v>72.2</v>
      </c>
      <c r="W3" s="38">
        <v>71</v>
      </c>
      <c r="X3" s="38">
        <v>71.6</v>
      </c>
      <c r="Y3" s="38">
        <v>71.9</v>
      </c>
      <c r="Z3" s="38">
        <v>71.4</v>
      </c>
    </row>
    <row r="4">
      <c r="A4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>
      <c r="A5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>
      <c r="A6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>
      <c r="A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>
      <c r="A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>
      <c r="A9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>
      <c r="A10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>
      <c r="A11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>
      <c r="A12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>
      <c r="A13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>
      <c r="A14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>
      <c r="A15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>
      <c r="A16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>
      <c r="A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>
      <c r="A1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>
      <c r="A1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>
      <c r="A20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>
      <c r="A21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>
      <c r="A22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>
      <c r="A23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>
      <c r="A2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>
      <c r="A25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>
      <c r="A26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>
      <c r="A2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>
      <c r="A2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>
      <c r="A2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>
      <c r="A30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>
      <c r="A31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>
      <c r="A32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>
      <c r="A33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>
      <c r="A34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>
      <c r="A35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>
      <c r="A36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>
      <c r="A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>
      <c r="A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>
      <c r="A3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>
      <c r="A40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>
      <c r="A41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>
      <c r="A42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>
      <c r="A43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>
      <c r="A44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>
      <c r="A45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>
      <c r="A46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>
      <c r="A4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>
      <c r="A4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>
      <c r="A4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>
      <c r="A50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>
      <c r="A51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70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4" bestFit="1" customWidth="1" hidden="false" width="11"/>
  </cols>
  <sheetData>
    <row r="1">
      <c r="A1" s="1" t="str">
        <f>=HYPERLINK("#'index'!B43", "back to index")</f>
      </c>
      <c r="B1" s="39" t="inlineStr">
        <is>
          <t>2003</t>
        </is>
      </c>
      <c r="C1" s="39" t="inlineStr">
        <is>
          <t>2004</t>
        </is>
      </c>
      <c r="D1" s="39" t="inlineStr">
        <is>
          <t>2005</t>
        </is>
      </c>
      <c r="E1" s="39" t="inlineStr">
        <is>
          <t>2006</t>
        </is>
      </c>
      <c r="F1" s="39" t="inlineStr">
        <is>
          <t>2007</t>
        </is>
      </c>
      <c r="G1" s="39" t="inlineStr">
        <is>
          <t>2008</t>
        </is>
      </c>
      <c r="H1" s="39" t="inlineStr">
        <is>
          <t>2009</t>
        </is>
      </c>
      <c r="I1" s="39" t="inlineStr">
        <is>
          <t>2010</t>
        </is>
      </c>
      <c r="J1" s="39" t="inlineStr">
        <is>
          <t>2011</t>
        </is>
      </c>
      <c r="K1" s="39" t="inlineStr">
        <is>
          <t>2012</t>
        </is>
      </c>
      <c r="L1" s="39" t="inlineStr">
        <is>
          <t>2013</t>
        </is>
      </c>
      <c r="M1" s="39" t="inlineStr">
        <is>
          <t>2014</t>
        </is>
      </c>
      <c r="N1" s="39" t="inlineStr">
        <is>
          <t>2015</t>
        </is>
      </c>
      <c r="O1" s="39" t="inlineStr">
        <is>
          <t>2016</t>
        </is>
      </c>
      <c r="P1" s="39" t="inlineStr">
        <is>
          <t>2017</t>
        </is>
      </c>
      <c r="Q1" s="39" t="inlineStr">
        <is>
          <t>2018</t>
        </is>
      </c>
      <c r="R1" s="39" t="inlineStr">
        <is>
          <t>2019</t>
        </is>
      </c>
      <c r="S1" s="39" t="inlineStr">
        <is>
          <t>2020</t>
        </is>
      </c>
      <c r="T1" s="39" t="inlineStr">
        <is>
          <t>2021</t>
        </is>
      </c>
      <c r="U1" s="39" t="inlineStr">
        <is>
          <t>2022</t>
        </is>
      </c>
      <c r="V1" s="39" t="inlineStr">
        <is>
          <t>2023</t>
        </is>
      </c>
      <c r="W1" s="39" t="inlineStr">
        <is>
          <t>2024</t>
        </is>
      </c>
      <c r="X1" s="39" t="inlineStr">
        <is>
          <t>2025</t>
        </is>
      </c>
    </row>
    <row r="2">
      <c r="A2" t="inlineStr">
        <is>
          <t>GA. Black or African-American</t>
        </is>
      </c>
      <c r="B2" s="39">
        <v>35.5</v>
      </c>
      <c r="C2" s="39">
        <v>29.9</v>
      </c>
      <c r="D2" s="39">
        <v>36.3</v>
      </c>
      <c r="E2" s="39">
        <v>36.1</v>
      </c>
      <c r="F2" s="39">
        <v>9.5</v>
      </c>
      <c r="G2" s="39">
        <v>36.4</v>
      </c>
      <c r="H2" s="39">
        <v>15.4</v>
      </c>
      <c r="I2" s="39">
        <v>11.5</v>
      </c>
      <c r="J2" s="39">
        <v>24.3</v>
      </c>
      <c r="K2" s="39">
        <v>31.9</v>
      </c>
      <c r="L2" s="39">
        <v>40</v>
      </c>
      <c r="M2" s="39">
        <v>58.3</v>
      </c>
      <c r="N2" s="39">
        <v>47.5</v>
      </c>
      <c r="O2" s="39">
        <v>34.6</v>
      </c>
      <c r="P2" s="39">
        <v>88.4</v>
      </c>
      <c r="Q2" s="39">
        <v>191.6</v>
      </c>
      <c r="R2" s="39">
        <v>86.3</v>
      </c>
      <c r="S2" s="39">
        <v>64.3</v>
      </c>
      <c r="T2" s="39">
        <v>12.3</v>
      </c>
      <c r="U2" s="39">
        <v>75.9</v>
      </c>
      <c r="V2" s="39">
        <v>61.9</v>
      </c>
      <c r="W2" s="39">
        <v>78.6</v>
      </c>
      <c r="X2" s="39">
        <v>174.3</v>
      </c>
    </row>
    <row r="3">
      <c r="A3" t="inlineStr">
        <is>
          <t>GA. White</t>
        </is>
      </c>
      <c r="B3" s="39">
        <v>45.6</v>
      </c>
      <c r="C3" s="39">
        <v>29.9</v>
      </c>
      <c r="D3" s="39">
        <v>44.8</v>
      </c>
      <c r="E3" s="39">
        <v>46.1</v>
      </c>
      <c r="F3" s="39">
        <v>11.2</v>
      </c>
      <c r="G3" s="39">
        <v>46.1</v>
      </c>
      <c r="H3" s="39">
        <v>16.7</v>
      </c>
      <c r="I3" s="39">
        <v>17</v>
      </c>
      <c r="J3" s="39">
        <v>28.6</v>
      </c>
      <c r="K3" s="39">
        <v>39.5</v>
      </c>
      <c r="L3" s="39">
        <v>52.5</v>
      </c>
      <c r="M3" s="39">
        <v>68.9</v>
      </c>
      <c r="N3" s="39">
        <v>56.8</v>
      </c>
      <c r="O3" s="39">
        <v>35</v>
      </c>
      <c r="P3" s="39">
        <v>100.8</v>
      </c>
      <c r="Q3" s="39">
        <v>192</v>
      </c>
      <c r="R3" s="39">
        <v>87.3</v>
      </c>
      <c r="S3" s="39">
        <v>57.2</v>
      </c>
      <c r="T3" s="39">
        <v>14.8</v>
      </c>
      <c r="U3" s="39">
        <v>89.1</v>
      </c>
      <c r="V3" s="39">
        <v>66.9</v>
      </c>
      <c r="W3" s="39">
        <v>94.8</v>
      </c>
      <c r="X3" s="39">
        <v>208.5</v>
      </c>
    </row>
    <row r="4">
      <c r="A4" t="inlineStr">
        <is>
          <t>Georgia</t>
        </is>
      </c>
      <c r="B4" s="39">
        <v>43</v>
      </c>
      <c r="C4" s="39">
        <v>29.5</v>
      </c>
      <c r="D4" s="39">
        <v>42.6</v>
      </c>
      <c r="E4" s="39">
        <v>43.1</v>
      </c>
      <c r="F4" s="39">
        <v>10.8</v>
      </c>
      <c r="G4" s="39">
        <v>43.7</v>
      </c>
      <c r="H4" s="39">
        <v>16.2</v>
      </c>
      <c r="I4" s="39">
        <v>15.6</v>
      </c>
      <c r="J4" s="39">
        <v>27.8</v>
      </c>
      <c r="K4" s="39">
        <v>37.7</v>
      </c>
      <c r="L4" s="39">
        <v>50</v>
      </c>
      <c r="M4" s="39">
        <v>67</v>
      </c>
      <c r="N4" s="39">
        <v>54.2</v>
      </c>
      <c r="O4" s="39">
        <v>35</v>
      </c>
      <c r="P4" s="39">
        <v>97.7</v>
      </c>
      <c r="Q4" s="39">
        <v>189.8</v>
      </c>
      <c r="R4" s="39">
        <v>86.7</v>
      </c>
      <c r="S4" s="39">
        <v>59.7</v>
      </c>
      <c r="T4" s="39">
        <v>13.6</v>
      </c>
      <c r="U4" s="39">
        <v>84.6</v>
      </c>
      <c r="V4" s="39">
        <v>65.4</v>
      </c>
      <c r="W4" s="39">
        <v>90.4</v>
      </c>
      <c r="X4" s="39">
        <v>197.2</v>
      </c>
    </row>
    <row r="5">
      <c r="A5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</row>
    <row r="6">
      <c r="A6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>
      <c r="A7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</row>
    <row r="8">
      <c r="A8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</row>
    <row r="9">
      <c r="A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</row>
    <row r="10">
      <c r="A10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</row>
    <row r="11">
      <c r="A11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</row>
    <row r="12">
      <c r="A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</row>
    <row r="13">
      <c r="A13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>
      <c r="A14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</row>
    <row r="15">
      <c r="A15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</row>
    <row r="16">
      <c r="A16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</row>
    <row r="17">
      <c r="A17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</row>
    <row r="18">
      <c r="A1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</row>
    <row r="19">
      <c r="A1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</row>
    <row r="20">
      <c r="A20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</row>
    <row r="21">
      <c r="A21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</row>
    <row r="22">
      <c r="A22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</row>
    <row r="23">
      <c r="A23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</row>
    <row r="24">
      <c r="A24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</row>
    <row r="25">
      <c r="A25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</row>
    <row r="26">
      <c r="A26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</row>
    <row r="27">
      <c r="A27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</row>
    <row r="28">
      <c r="A2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</row>
    <row r="29">
      <c r="A2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</row>
    <row r="30">
      <c r="A30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</row>
    <row r="31">
      <c r="A31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</row>
    <row r="32">
      <c r="A32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</row>
    <row r="33">
      <c r="A33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</row>
    <row r="34">
      <c r="A34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</row>
    <row r="35">
      <c r="A35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</row>
    <row r="36">
      <c r="A36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</row>
    <row r="37">
      <c r="A37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</row>
    <row r="38">
      <c r="A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</row>
    <row r="39">
      <c r="A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</row>
    <row r="40">
      <c r="A40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</row>
    <row r="41">
      <c r="A41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</row>
    <row r="42">
      <c r="A42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</row>
    <row r="43">
      <c r="A43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</row>
    <row r="44">
      <c r="A44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</row>
    <row r="45">
      <c r="A45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</row>
    <row r="46">
      <c r="A46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</row>
    <row r="47">
      <c r="A47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</row>
    <row r="48">
      <c r="A4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</row>
    <row r="49">
      <c r="A4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</row>
    <row r="50">
      <c r="A50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</row>
    <row r="51">
      <c r="A51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</row>
    <row r="52">
      <c r="A52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</row>
    <row r="53">
      <c r="A53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</row>
    <row r="54">
      <c r="A54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</row>
    <row r="55">
      <c r="A55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</row>
    <row r="56">
      <c r="A56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</row>
    <row r="57">
      <c r="A57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</row>
    <row r="58">
      <c r="A5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</row>
    <row r="59">
      <c r="A5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</row>
    <row r="60">
      <c r="A60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</row>
    <row r="61">
      <c r="A61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</row>
    <row r="62">
      <c r="A62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</row>
    <row r="63">
      <c r="A63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</row>
    <row r="64">
      <c r="A64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</row>
    <row r="65">
      <c r="A65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</row>
    <row r="66">
      <c r="A66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</row>
    <row r="67">
      <c r="A67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</row>
    <row r="68">
      <c r="A6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</row>
    <row r="69">
      <c r="A6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</row>
    <row r="70">
      <c r="A70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52"/>
  <sheetViews>
    <sheetView showGridLines="1" showRowColHeaders="1" tabSelected="0" workbookViewId="0" zoomScale="100"/>
  </sheetViews>
  <sheetFormatPr baseColWidth="8.43" defaultRowHeight="16" x14ac:dyDescent="0.2"/>
  <cols>
    <col min="1" max="27" bestFit="1" customWidth="1" hidden="false" width="11"/>
  </cols>
  <sheetData>
    <row r="1">
      <c r="A1" s="1" t="str">
        <f>=HYPERLINK("#'index'!B44", "back to index")</f>
      </c>
      <c r="B1" s="40" t="inlineStr">
        <is>
          <t>2000</t>
        </is>
      </c>
      <c r="C1" s="40" t="inlineStr">
        <is>
          <t>2001</t>
        </is>
      </c>
      <c r="D1" s="40" t="inlineStr">
        <is>
          <t>2002</t>
        </is>
      </c>
      <c r="E1" s="40" t="inlineStr">
        <is>
          <t>2003</t>
        </is>
      </c>
      <c r="F1" s="40" t="inlineStr">
        <is>
          <t>2004</t>
        </is>
      </c>
      <c r="G1" s="40" t="inlineStr">
        <is>
          <t>2005</t>
        </is>
      </c>
      <c r="H1" s="40" t="inlineStr">
        <is>
          <t>2006</t>
        </is>
      </c>
      <c r="I1" s="40" t="inlineStr">
        <is>
          <t>2007</t>
        </is>
      </c>
      <c r="J1" s="40" t="inlineStr">
        <is>
          <t>2008</t>
        </is>
      </c>
      <c r="K1" s="40" t="inlineStr">
        <is>
          <t>2009</t>
        </is>
      </c>
      <c r="L1" s="40" t="inlineStr">
        <is>
          <t>2010</t>
        </is>
      </c>
      <c r="M1" s="40" t="inlineStr">
        <is>
          <t>2011</t>
        </is>
      </c>
      <c r="N1" s="40" t="inlineStr">
        <is>
          <t>2012</t>
        </is>
      </c>
      <c r="O1" s="40" t="inlineStr">
        <is>
          <t>2013</t>
        </is>
      </c>
      <c r="P1" s="40" t="inlineStr">
        <is>
          <t>2014</t>
        </is>
      </c>
      <c r="Q1" s="40" t="inlineStr">
        <is>
          <t>2015</t>
        </is>
      </c>
      <c r="R1" s="40" t="inlineStr">
        <is>
          <t>2016</t>
        </is>
      </c>
      <c r="S1" s="40" t="inlineStr">
        <is>
          <t>2017</t>
        </is>
      </c>
      <c r="T1" s="40" t="inlineStr">
        <is>
          <t>2018</t>
        </is>
      </c>
      <c r="U1" s="40" t="inlineStr">
        <is>
          <t>2019</t>
        </is>
      </c>
      <c r="V1" s="40" t="inlineStr">
        <is>
          <t>2020</t>
        </is>
      </c>
      <c r="W1" s="40" t="inlineStr">
        <is>
          <t>2021</t>
        </is>
      </c>
      <c r="X1" s="40" t="inlineStr">
        <is>
          <t>2022</t>
        </is>
      </c>
      <c r="Y1" s="40" t="inlineStr">
        <is>
          <t>2023</t>
        </is>
      </c>
      <c r="Z1" s="40" t="inlineStr">
        <is>
          <t>2024</t>
        </is>
      </c>
      <c r="AA1" s="40" t="inlineStr">
        <is>
          <t>2025</t>
        </is>
      </c>
    </row>
    <row r="2">
      <c r="A2" t="inlineStr">
        <is>
          <t>Georgia</t>
        </is>
      </c>
      <c r="B2" s="40">
        <v>3.2</v>
      </c>
      <c r="C2" s="40" t="inlineStr">
        <is>
          <t/>
        </is>
      </c>
      <c r="D2" s="40">
        <v>0.7</v>
      </c>
      <c r="E2" s="40">
        <v>3.9</v>
      </c>
      <c r="F2" s="40">
        <v>3.3</v>
      </c>
      <c r="G2" s="40">
        <v>1.4</v>
      </c>
      <c r="H2" s="40">
        <v>1.5</v>
      </c>
      <c r="I2" s="40" t="inlineStr">
        <is>
          <t/>
        </is>
      </c>
      <c r="J2" s="40">
        <v>2.6</v>
      </c>
      <c r="K2" s="40">
        <v>1</v>
      </c>
      <c r="L2" s="40">
        <v>0.6</v>
      </c>
      <c r="M2" s="40">
        <v>1</v>
      </c>
      <c r="N2" s="40">
        <v>2.1</v>
      </c>
      <c r="O2" s="40">
        <v>2.7</v>
      </c>
      <c r="P2" s="40">
        <v>4.2</v>
      </c>
      <c r="Q2" s="40">
        <v>3.7</v>
      </c>
      <c r="R2" s="40">
        <v>1.4</v>
      </c>
      <c r="S2" s="40">
        <v>3.9</v>
      </c>
      <c r="T2" s="40">
        <v>12.4</v>
      </c>
      <c r="U2" s="40">
        <v>4.2</v>
      </c>
      <c r="V2" s="40">
        <v>5.9</v>
      </c>
      <c r="W2" s="40">
        <v>1.1</v>
      </c>
      <c r="X2" s="40">
        <v>5.4</v>
      </c>
      <c r="Y2" s="40">
        <v>4.4</v>
      </c>
      <c r="Z2" s="40">
        <v>6.4</v>
      </c>
      <c r="AA2" s="40">
        <v>12</v>
      </c>
    </row>
    <row r="3">
      <c r="A3" t="inlineStr">
        <is>
          <t>U.S.</t>
        </is>
      </c>
      <c r="B3" s="40">
        <v>4.5</v>
      </c>
      <c r="C3" s="40">
        <v>0.5</v>
      </c>
      <c r="D3" s="40">
        <v>1.8</v>
      </c>
      <c r="E3" s="40">
        <v>4</v>
      </c>
      <c r="F3" s="40">
        <v>2.5</v>
      </c>
      <c r="G3" s="40">
        <v>4.2</v>
      </c>
      <c r="H3" s="40">
        <v>1.8</v>
      </c>
      <c r="I3" s="40">
        <v>0.7</v>
      </c>
      <c r="J3" s="40">
        <v>3.4</v>
      </c>
      <c r="K3" s="40">
        <v>1.6</v>
      </c>
      <c r="L3" s="40">
        <v>0.3</v>
      </c>
      <c r="M3" s="40">
        <v>1.9</v>
      </c>
      <c r="N3" s="40">
        <v>1.9</v>
      </c>
      <c r="O3" s="40">
        <v>5.9</v>
      </c>
      <c r="P3" s="40">
        <v>5.2</v>
      </c>
      <c r="Q3" s="40">
        <v>9.5</v>
      </c>
      <c r="R3" s="40">
        <v>3.3</v>
      </c>
      <c r="S3" s="40">
        <v>10.5</v>
      </c>
      <c r="T3" s="40">
        <v>16.6</v>
      </c>
      <c r="U3" s="40">
        <v>7.1</v>
      </c>
      <c r="V3" s="40">
        <v>6.7</v>
      </c>
      <c r="W3" s="40">
        <v>0.8</v>
      </c>
      <c r="X3" s="40">
        <v>7.5</v>
      </c>
      <c r="Y3" s="40">
        <v>4.8</v>
      </c>
      <c r="Z3" s="40">
        <v>7.6</v>
      </c>
      <c r="AA3" s="40" t="inlineStr">
        <is>
          <t/>
        </is>
      </c>
    </row>
    <row r="4">
      <c r="A4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>
      <c r="A5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</row>
    <row r="6">
      <c r="A6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>
      <c r="A7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</row>
    <row r="8">
      <c r="A8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>
      <c r="A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>
      <c r="A1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</row>
    <row r="11">
      <c r="A11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</row>
    <row r="12">
      <c r="A12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</row>
    <row r="13">
      <c r="A13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</row>
    <row r="14">
      <c r="A14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</row>
    <row r="15">
      <c r="A15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</row>
    <row r="16">
      <c r="A16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</row>
    <row r="17">
      <c r="A17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</row>
    <row r="18">
      <c r="A18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</row>
    <row r="19">
      <c r="A1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</row>
    <row r="20">
      <c r="A2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</row>
    <row r="21">
      <c r="A21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>
      <c r="A22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>
      <c r="A23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>
      <c r="A24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>
      <c r="A25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>
      <c r="A26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>
      <c r="A27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>
      <c r="A2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>
      <c r="A2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>
      <c r="A3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>
      <c r="A3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>
      <c r="A32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>
      <c r="A33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</row>
    <row r="34">
      <c r="A34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</row>
    <row r="35">
      <c r="A35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</row>
    <row r="36">
      <c r="A36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</row>
    <row r="37">
      <c r="A37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</row>
    <row r="38">
      <c r="A3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>
      <c r="A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>
      <c r="A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>
      <c r="A41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>
      <c r="A42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>
      <c r="A43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>
      <c r="A44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  <row r="45">
      <c r="A45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</row>
    <row r="46">
      <c r="A46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</row>
    <row r="47">
      <c r="A47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</row>
    <row r="48">
      <c r="A4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</row>
    <row r="49">
      <c r="A4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</row>
    <row r="50">
      <c r="A5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</row>
    <row r="51">
      <c r="A51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</row>
    <row r="52">
      <c r="A52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49"/>
  <sheetViews>
    <sheetView showGridLines="1" showRowColHeaders="1" tabSelected="0" workbookViewId="0" zoomScale="100"/>
  </sheetViews>
  <sheetFormatPr baseColWidth="8.43" defaultRowHeight="16" x14ac:dyDescent="0.2"/>
  <cols>
    <col min="1" max="25" bestFit="1" customWidth="1" hidden="false" width="11"/>
  </cols>
  <sheetData>
    <row r="1">
      <c r="A1" s="1" t="str">
        <f>=HYPERLINK("#'index'!B45", "back to index")</f>
      </c>
      <c r="B1" s="41" t="inlineStr">
        <is>
          <t>2001</t>
        </is>
      </c>
      <c r="C1" s="41" t="inlineStr">
        <is>
          <t>2002</t>
        </is>
      </c>
      <c r="D1" s="41" t="inlineStr">
        <is>
          <t>2003</t>
        </is>
      </c>
      <c r="E1" s="41" t="inlineStr">
        <is>
          <t>2004</t>
        </is>
      </c>
      <c r="F1" s="41" t="inlineStr">
        <is>
          <t>2005</t>
        </is>
      </c>
      <c r="G1" s="41" t="inlineStr">
        <is>
          <t>2006</t>
        </is>
      </c>
      <c r="H1" s="41" t="inlineStr">
        <is>
          <t>2007</t>
        </is>
      </c>
      <c r="I1" s="41" t="inlineStr">
        <is>
          <t>2008</t>
        </is>
      </c>
      <c r="J1" s="41" t="inlineStr">
        <is>
          <t>2009</t>
        </is>
      </c>
      <c r="K1" s="41" t="inlineStr">
        <is>
          <t>2010</t>
        </is>
      </c>
      <c r="L1" s="41" t="inlineStr">
        <is>
          <t>2011</t>
        </is>
      </c>
      <c r="M1" s="41" t="inlineStr">
        <is>
          <t>2012</t>
        </is>
      </c>
      <c r="N1" s="41" t="inlineStr">
        <is>
          <t>2013</t>
        </is>
      </c>
      <c r="O1" s="41" t="inlineStr">
        <is>
          <t>2014</t>
        </is>
      </c>
      <c r="P1" s="41" t="inlineStr">
        <is>
          <t>2015</t>
        </is>
      </c>
      <c r="Q1" s="41" t="inlineStr">
        <is>
          <t>2016</t>
        </is>
      </c>
      <c r="R1" s="41" t="inlineStr">
        <is>
          <t>2017</t>
        </is>
      </c>
      <c r="S1" s="41" t="inlineStr">
        <is>
          <t>2018</t>
        </is>
      </c>
      <c r="T1" s="41" t="inlineStr">
        <is>
          <t>2019</t>
        </is>
      </c>
      <c r="U1" s="41" t="inlineStr">
        <is>
          <t>2020</t>
        </is>
      </c>
      <c r="V1" s="41" t="inlineStr">
        <is>
          <t>2021</t>
        </is>
      </c>
      <c r="W1" s="41" t="inlineStr">
        <is>
          <t>2022</t>
        </is>
      </c>
      <c r="X1" s="41" t="inlineStr">
        <is>
          <t>2023</t>
        </is>
      </c>
      <c r="Y1" s="41" t="inlineStr">
        <is>
          <t>2024</t>
        </is>
      </c>
    </row>
    <row r="2">
      <c r="A2" t="inlineStr">
        <is>
          <t>Georgia</t>
        </is>
      </c>
      <c r="B2" s="41">
        <v>62.2</v>
      </c>
      <c r="C2" s="41">
        <v>59.3</v>
      </c>
      <c r="D2" s="41">
        <v>67</v>
      </c>
      <c r="E2" s="41">
        <v>64.44</v>
      </c>
      <c r="F2" s="41">
        <v>60.8</v>
      </c>
      <c r="G2" s="41">
        <v>64.8</v>
      </c>
      <c r="H2" s="41">
        <v>67.6</v>
      </c>
      <c r="I2" s="41">
        <v>65.2</v>
      </c>
      <c r="J2" s="41">
        <v>66.6</v>
      </c>
      <c r="K2" s="41">
        <v>61.8</v>
      </c>
      <c r="L2" s="41">
        <v>55.2</v>
      </c>
      <c r="M2" s="41">
        <v>65.1</v>
      </c>
      <c r="N2" s="41">
        <v>54.6</v>
      </c>
      <c r="O2" s="41">
        <v>54.7</v>
      </c>
      <c r="P2" s="41">
        <v>55.7</v>
      </c>
      <c r="Q2" s="41">
        <v>58.3</v>
      </c>
      <c r="R2" s="41">
        <v>61.2</v>
      </c>
      <c r="S2" s="41">
        <v>52.6</v>
      </c>
      <c r="T2" s="41">
        <v>56.9</v>
      </c>
      <c r="U2" s="41">
        <v>65.8</v>
      </c>
      <c r="V2" s="41">
        <v>63.2</v>
      </c>
      <c r="W2" s="41">
        <v>66.9</v>
      </c>
      <c r="X2" s="41">
        <v>62.2</v>
      </c>
      <c r="Y2" s="41">
        <v>58.9</v>
      </c>
    </row>
    <row r="3">
      <c r="A3" t="inlineStr">
        <is>
          <t>U.S.</t>
        </is>
      </c>
      <c r="B3" s="41">
        <v>67.3</v>
      </c>
      <c r="C3" s="41">
        <v>68.6</v>
      </c>
      <c r="D3" s="41">
        <v>70</v>
      </c>
      <c r="E3" s="41">
        <v>68</v>
      </c>
      <c r="F3" s="41">
        <v>65.7</v>
      </c>
      <c r="G3" s="41">
        <v>69.6</v>
      </c>
      <c r="H3" s="41">
        <v>72</v>
      </c>
      <c r="I3" s="41">
        <v>71.1</v>
      </c>
      <c r="J3" s="41">
        <v>70.1</v>
      </c>
      <c r="K3" s="41">
        <v>67.5</v>
      </c>
      <c r="L3" s="41">
        <v>61.3</v>
      </c>
      <c r="M3" s="41">
        <v>60.1</v>
      </c>
      <c r="N3" s="41">
        <v>62.8</v>
      </c>
      <c r="O3" s="41">
        <v>60.8</v>
      </c>
      <c r="P3" s="41">
        <v>61.3</v>
      </c>
      <c r="Q3" s="41">
        <v>58.6</v>
      </c>
      <c r="R3" s="41">
        <v>60.7</v>
      </c>
      <c r="S3" s="41">
        <v>55.3</v>
      </c>
      <c r="T3" s="41">
        <v>64</v>
      </c>
      <c r="U3" s="41">
        <v>67.9</v>
      </c>
      <c r="V3" s="41">
        <v>68.6</v>
      </c>
      <c r="W3" s="41">
        <v>67.8</v>
      </c>
      <c r="X3" s="41">
        <v>63.4</v>
      </c>
      <c r="Y3" s="41">
        <v>63.3</v>
      </c>
    </row>
    <row r="4">
      <c r="A4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>
      <c r="A5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</row>
    <row r="6">
      <c r="A6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</row>
    <row r="7">
      <c r="A7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>
      <c r="A8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</row>
    <row r="9">
      <c r="A9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</row>
    <row r="10">
      <c r="A10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</row>
    <row r="11">
      <c r="A1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</row>
    <row r="12">
      <c r="A12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</row>
    <row r="13">
      <c r="A13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4">
      <c r="A14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</row>
    <row r="15">
      <c r="A15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</row>
    <row r="16">
      <c r="A16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>
      <c r="A17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</row>
    <row r="18">
      <c r="A18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</row>
    <row r="19">
      <c r="A19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</row>
    <row r="20">
      <c r="A2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</row>
    <row r="21">
      <c r="A2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</row>
    <row r="22">
      <c r="A22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</row>
    <row r="23">
      <c r="A23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</row>
    <row r="24">
      <c r="A24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</row>
    <row r="25">
      <c r="A25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</row>
    <row r="26">
      <c r="A26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</row>
    <row r="27">
      <c r="A27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</row>
    <row r="28">
      <c r="A28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</row>
    <row r="29">
      <c r="A2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</row>
    <row r="30">
      <c r="A3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</row>
    <row r="31">
      <c r="A3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</row>
    <row r="32">
      <c r="A32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</row>
    <row r="33">
      <c r="A33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</row>
    <row r="34">
      <c r="A34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</row>
    <row r="35">
      <c r="A35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</row>
    <row r="36">
      <c r="A36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</row>
    <row r="37">
      <c r="A37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</row>
    <row r="38">
      <c r="A3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</row>
    <row r="39">
      <c r="A3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</row>
    <row r="40">
      <c r="A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</row>
    <row r="41">
      <c r="A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</row>
    <row r="42">
      <c r="A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</row>
    <row r="43">
      <c r="A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</row>
    <row r="44">
      <c r="A44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</row>
    <row r="45">
      <c r="A45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</row>
    <row r="46">
      <c r="A46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>
      <c r="A47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</row>
    <row r="48">
      <c r="A4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</row>
    <row r="49">
      <c r="A4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=HYPERLINK("#'index'!B47", "back to index")</f>
      </c>
      <c r="B1" s="42" t="inlineStr">
        <is>
          <t>2000</t>
        </is>
      </c>
      <c r="C1" s="42" t="inlineStr">
        <is>
          <t>2001</t>
        </is>
      </c>
      <c r="D1" s="42" t="inlineStr">
        <is>
          <t>2002</t>
        </is>
      </c>
      <c r="E1" s="42" t="inlineStr">
        <is>
          <t>2003</t>
        </is>
      </c>
      <c r="F1" s="42" t="inlineStr">
        <is>
          <t>2004</t>
        </is>
      </c>
      <c r="G1" s="42" t="inlineStr">
        <is>
          <t>2005</t>
        </is>
      </c>
      <c r="H1" s="42" t="inlineStr">
        <is>
          <t>2006</t>
        </is>
      </c>
      <c r="I1" s="42" t="inlineStr">
        <is>
          <t>2007</t>
        </is>
      </c>
      <c r="J1" s="42" t="inlineStr">
        <is>
          <t>2008</t>
        </is>
      </c>
      <c r="K1" s="42" t="inlineStr">
        <is>
          <t>2009</t>
        </is>
      </c>
      <c r="L1" s="42" t="inlineStr">
        <is>
          <t>2010</t>
        </is>
      </c>
      <c r="M1" s="42" t="inlineStr">
        <is>
          <t>2011</t>
        </is>
      </c>
      <c r="N1" s="42" t="inlineStr">
        <is>
          <t>2012</t>
        </is>
      </c>
      <c r="O1" s="42" t="inlineStr">
        <is>
          <t>2013</t>
        </is>
      </c>
      <c r="P1" s="42" t="inlineStr">
        <is>
          <t>2014</t>
        </is>
      </c>
      <c r="Q1" s="42" t="inlineStr">
        <is>
          <t>2015</t>
        </is>
      </c>
      <c r="R1" s="42" t="inlineStr">
        <is>
          <t>2016</t>
        </is>
      </c>
      <c r="S1" s="42" t="inlineStr">
        <is>
          <t>2017</t>
        </is>
      </c>
      <c r="T1" s="42" t="inlineStr">
        <is>
          <t>2018</t>
        </is>
      </c>
      <c r="U1" s="42" t="inlineStr">
        <is>
          <t>2019</t>
        </is>
      </c>
      <c r="V1" s="42" t="inlineStr">
        <is>
          <t>2020</t>
        </is>
      </c>
      <c r="W1" s="42" t="inlineStr">
        <is>
          <t>2021</t>
        </is>
      </c>
      <c r="X1" s="42" t="inlineStr">
        <is>
          <t>2022</t>
        </is>
      </c>
      <c r="Y1" s="42" t="inlineStr">
        <is>
          <t>2023</t>
        </is>
      </c>
      <c r="Z1" s="42" t="inlineStr">
        <is>
          <t>2024</t>
        </is>
      </c>
      <c r="AA1" s="42" t="inlineStr">
        <is>
          <t>2025</t>
        </is>
      </c>
    </row>
    <row r="2">
      <c r="A2" t="inlineStr">
        <is>
          <t>GA. Black or African-American</t>
        </is>
      </c>
      <c r="B2" s="42">
        <v>3.3</v>
      </c>
      <c r="C2" s="42">
        <v>2.7</v>
      </c>
      <c r="D2" s="42">
        <v>2.8</v>
      </c>
      <c r="E2" s="42">
        <v>2.4</v>
      </c>
      <c r="F2" s="42">
        <v>3.3</v>
      </c>
      <c r="G2" s="42">
        <v>2.5</v>
      </c>
      <c r="H2" s="42">
        <v>2.8</v>
      </c>
      <c r="I2" s="42">
        <v>2.2</v>
      </c>
      <c r="J2" s="42">
        <v>1.5</v>
      </c>
      <c r="K2" s="42">
        <v>1.6</v>
      </c>
      <c r="L2" s="42">
        <v>2</v>
      </c>
      <c r="M2" s="42">
        <v>2</v>
      </c>
      <c r="N2" s="42">
        <v>2</v>
      </c>
      <c r="O2" s="42">
        <v>2</v>
      </c>
      <c r="P2" s="42">
        <v>1.7</v>
      </c>
      <c r="Q2" s="42">
        <v>1.7</v>
      </c>
      <c r="R2" s="42">
        <v>1.5</v>
      </c>
      <c r="S2" s="42">
        <v>1.5</v>
      </c>
      <c r="T2" s="42">
        <v>1.7</v>
      </c>
      <c r="U2" s="42">
        <v>1.7</v>
      </c>
      <c r="V2" s="42">
        <v>2</v>
      </c>
      <c r="W2" s="42">
        <v>1.3</v>
      </c>
      <c r="X2" s="42">
        <v>2</v>
      </c>
      <c r="Y2" s="42">
        <v>2.1</v>
      </c>
      <c r="Z2" s="42">
        <v>1.9</v>
      </c>
      <c r="AA2" s="42">
        <v>2</v>
      </c>
    </row>
    <row r="3">
      <c r="A3" t="inlineStr">
        <is>
          <t>GA. White</t>
        </is>
      </c>
      <c r="B3" s="42">
        <v>1.2</v>
      </c>
      <c r="C3" s="42">
        <v>1.5</v>
      </c>
      <c r="D3" s="42">
        <v>1</v>
      </c>
      <c r="E3" s="42">
        <v>1.1</v>
      </c>
      <c r="F3" s="42">
        <v>0.9</v>
      </c>
      <c r="G3" s="42">
        <v>1.1</v>
      </c>
      <c r="H3" s="42">
        <v>0.9</v>
      </c>
      <c r="I3" s="42">
        <v>0.6</v>
      </c>
      <c r="J3" s="42">
        <v>0.7</v>
      </c>
      <c r="K3" s="42">
        <v>0.7</v>
      </c>
      <c r="L3" s="42">
        <v>0.7</v>
      </c>
      <c r="M3" s="42">
        <v>0.7</v>
      </c>
      <c r="N3" s="42">
        <v>0.5</v>
      </c>
      <c r="O3" s="42">
        <v>0.7</v>
      </c>
      <c r="P3" s="42">
        <v>0.6</v>
      </c>
      <c r="Q3" s="42">
        <v>0.5</v>
      </c>
      <c r="R3" s="42">
        <v>0.7</v>
      </c>
      <c r="S3" s="42">
        <v>0.8</v>
      </c>
      <c r="T3" s="42">
        <v>0.6</v>
      </c>
      <c r="U3" s="42">
        <v>0.7</v>
      </c>
      <c r="V3" s="42">
        <v>0.7</v>
      </c>
      <c r="W3" s="42">
        <v>0.7</v>
      </c>
      <c r="X3" s="42">
        <v>0.8</v>
      </c>
      <c r="Y3" s="42">
        <v>0.6</v>
      </c>
      <c r="Z3" s="42">
        <v>0.5</v>
      </c>
      <c r="AA3" s="42">
        <v>0.8</v>
      </c>
    </row>
    <row r="4">
      <c r="A4" t="inlineStr">
        <is>
          <t>Georgia</t>
        </is>
      </c>
      <c r="B4" s="42">
        <v>1.7</v>
      </c>
      <c r="C4" s="42">
        <v>1.8</v>
      </c>
      <c r="D4" s="42">
        <v>1.4</v>
      </c>
      <c r="E4" s="42">
        <v>1.5</v>
      </c>
      <c r="F4" s="42">
        <v>1.5</v>
      </c>
      <c r="G4" s="42">
        <v>1.5</v>
      </c>
      <c r="H4" s="42">
        <v>1.4</v>
      </c>
      <c r="I4" s="42">
        <v>1.1</v>
      </c>
      <c r="J4" s="42">
        <v>0.9</v>
      </c>
      <c r="K4" s="42">
        <v>0.9</v>
      </c>
      <c r="L4" s="42">
        <v>1.1</v>
      </c>
      <c r="M4" s="42">
        <v>1</v>
      </c>
      <c r="N4" s="42">
        <v>0.9</v>
      </c>
      <c r="O4" s="42">
        <v>1</v>
      </c>
      <c r="P4" s="42">
        <v>1</v>
      </c>
      <c r="Q4" s="42">
        <v>0.9</v>
      </c>
      <c r="R4" s="42">
        <v>0.9</v>
      </c>
      <c r="S4" s="42">
        <v>1</v>
      </c>
      <c r="T4" s="42">
        <v>0.9</v>
      </c>
      <c r="U4" s="42">
        <v>1</v>
      </c>
      <c r="V4" s="42">
        <v>1.1</v>
      </c>
      <c r="W4" s="42">
        <v>0.9</v>
      </c>
      <c r="X4" s="42">
        <v>1.1</v>
      </c>
      <c r="Y4" s="42">
        <v>1</v>
      </c>
      <c r="Z4" s="42">
        <v>1</v>
      </c>
      <c r="AA4" s="42">
        <v>1.2</v>
      </c>
    </row>
    <row r="5">
      <c r="A5" t="inlineStr">
        <is>
          <t>U.S.</t>
        </is>
      </c>
      <c r="B5" s="42">
        <v>1.5</v>
      </c>
      <c r="C5" s="42">
        <v>1.4</v>
      </c>
      <c r="D5" s="42">
        <v>1.4</v>
      </c>
      <c r="E5" s="42">
        <v>1.3</v>
      </c>
      <c r="F5" s="42">
        <v>1.2</v>
      </c>
      <c r="G5" s="42">
        <v>1.2</v>
      </c>
      <c r="H5" s="42">
        <v>1.1</v>
      </c>
      <c r="I5" s="42">
        <v>1</v>
      </c>
      <c r="J5" s="42">
        <v>1</v>
      </c>
      <c r="K5" s="42">
        <v>1</v>
      </c>
      <c r="L5" s="42">
        <v>0.9</v>
      </c>
      <c r="M5" s="42">
        <v>0.9</v>
      </c>
      <c r="N5" s="42">
        <v>1</v>
      </c>
      <c r="O5" s="42">
        <v>1</v>
      </c>
      <c r="P5" s="42">
        <v>1</v>
      </c>
      <c r="Q5" s="42">
        <v>1</v>
      </c>
      <c r="R5" s="42">
        <v>1</v>
      </c>
      <c r="S5" s="42">
        <v>1</v>
      </c>
      <c r="T5" s="42">
        <v>0.9</v>
      </c>
      <c r="U5" s="42">
        <v>1</v>
      </c>
      <c r="V5" s="42">
        <v>1.1</v>
      </c>
      <c r="W5" s="42">
        <v>1</v>
      </c>
      <c r="X5" s="42">
        <v>1</v>
      </c>
      <c r="Y5" s="42">
        <v>1</v>
      </c>
      <c r="Z5" s="42">
        <v>1</v>
      </c>
      <c r="AA5" s="42" t="inlineStr">
        <is>
          <t/>
        </is>
      </c>
    </row>
    <row r="6">
      <c r="A6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</row>
    <row r="7">
      <c r="A7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</row>
    <row r="8">
      <c r="A8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>
      <c r="A9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>
      <c r="A10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>
      <c r="A11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>
      <c r="A1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>
      <c r="A13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>
      <c r="A14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>
      <c r="A15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>
      <c r="A16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>
      <c r="A17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>
      <c r="A18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>
      <c r="A19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>
      <c r="A20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>
      <c r="A2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>
      <c r="A2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>
      <c r="A23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>
      <c r="A24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>
      <c r="A25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>
      <c r="A26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>
      <c r="A27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>
      <c r="A28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>
      <c r="A2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>
      <c r="A30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>
      <c r="A3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>
      <c r="A3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>
      <c r="A33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>
      <c r="A34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>
      <c r="A35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>
      <c r="A36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>
      <c r="A37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>
      <c r="A3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>
      <c r="A3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>
      <c r="A40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>
      <c r="A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>
      <c r="A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>
      <c r="A43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>
      <c r="A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>
      <c r="A45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>
      <c r="A46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>
      <c r="A47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>
      <c r="A4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>
      <c r="A4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>
      <c r="A50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>
      <c r="A5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>
      <c r="A5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>
      <c r="A53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>
      <c r="A5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>
      <c r="A55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>
      <c r="A56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>
      <c r="A57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>
      <c r="A5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>
      <c r="A5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>
      <c r="A60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>
      <c r="A61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>
      <c r="A6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>
      <c r="A63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>
      <c r="A6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>
      <c r="A65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>
      <c r="A66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>
      <c r="A67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>
      <c r="A6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>
      <c r="A6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>
      <c r="A70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>
      <c r="A7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>
      <c r="A7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>
      <c r="A73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>
      <c r="A74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  <row r="75">
      <c r="A75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</row>
    <row r="76">
      <c r="A76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</row>
    <row r="77">
      <c r="A77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</row>
    <row r="78">
      <c r="A7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</row>
    <row r="79">
      <c r="A7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</row>
    <row r="80">
      <c r="A80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</row>
    <row r="81">
      <c r="A81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</row>
    <row r="82">
      <c r="A8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</row>
    <row r="83">
      <c r="A83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</row>
    <row r="84">
      <c r="A84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</row>
    <row r="85">
      <c r="A85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</row>
    <row r="86">
      <c r="A86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</row>
    <row r="87">
      <c r="A87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</row>
    <row r="88">
      <c r="A8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</row>
    <row r="89">
      <c r="A8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</row>
    <row r="90">
      <c r="A90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</row>
    <row r="91">
      <c r="A9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</row>
    <row r="92">
      <c r="A9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</row>
    <row r="93">
      <c r="A93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</row>
    <row r="94">
      <c r="A94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</row>
    <row r="95">
      <c r="A95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</row>
    <row r="96">
      <c r="A96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</row>
    <row r="97">
      <c r="A97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</row>
    <row r="98">
      <c r="A9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</row>
    <row r="99">
      <c r="A9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</row>
    <row r="100">
      <c r="A100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</row>
    <row r="101">
      <c r="A10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</row>
    <row r="102">
      <c r="A10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</row>
    <row r="103">
      <c r="A103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</row>
    <row r="104">
      <c r="A104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W6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3" bestFit="1" customWidth="1" hidden="false" width="11"/>
  </cols>
  <sheetData>
    <row r="1">
      <c r="A1" s="1" t="str">
        <f>=HYPERLINK("#'index'!B48", "back to index")</f>
      </c>
      <c r="B1" s="43" t="inlineStr">
        <is>
          <t>2004</t>
        </is>
      </c>
      <c r="C1" s="43" t="inlineStr">
        <is>
          <t>2005</t>
        </is>
      </c>
      <c r="D1" s="43" t="inlineStr">
        <is>
          <t>2006</t>
        </is>
      </c>
      <c r="E1" s="43" t="inlineStr">
        <is>
          <t>2007</t>
        </is>
      </c>
      <c r="F1" s="43" t="inlineStr">
        <is>
          <t>2008</t>
        </is>
      </c>
      <c r="G1" s="43" t="inlineStr">
        <is>
          <t>2009</t>
        </is>
      </c>
      <c r="H1" s="43" t="inlineStr">
        <is>
          <t>2010</t>
        </is>
      </c>
      <c r="I1" s="43" t="inlineStr">
        <is>
          <t>2011</t>
        </is>
      </c>
      <c r="J1" s="43" t="inlineStr">
        <is>
          <t>2012</t>
        </is>
      </c>
      <c r="K1" s="43" t="inlineStr">
        <is>
          <t>2013</t>
        </is>
      </c>
      <c r="L1" s="43" t="inlineStr">
        <is>
          <t>2014</t>
        </is>
      </c>
      <c r="M1" s="43" t="inlineStr">
        <is>
          <t>2015</t>
        </is>
      </c>
      <c r="N1" s="43" t="inlineStr">
        <is>
          <t>2016</t>
        </is>
      </c>
      <c r="O1" s="43" t="inlineStr">
        <is>
          <t>2017</t>
        </is>
      </c>
      <c r="P1" s="43" t="inlineStr">
        <is>
          <t>2018</t>
        </is>
      </c>
      <c r="Q1" s="43" t="inlineStr">
        <is>
          <t>2019</t>
        </is>
      </c>
      <c r="R1" s="43" t="inlineStr">
        <is>
          <t>2020</t>
        </is>
      </c>
      <c r="S1" s="43" t="inlineStr">
        <is>
          <t>2021</t>
        </is>
      </c>
      <c r="T1" s="43" t="inlineStr">
        <is>
          <t>2022</t>
        </is>
      </c>
      <c r="U1" s="43" t="inlineStr">
        <is>
          <t>2023</t>
        </is>
      </c>
      <c r="V1" s="43" t="inlineStr">
        <is>
          <t>2024</t>
        </is>
      </c>
      <c r="W1" s="43" t="inlineStr">
        <is>
          <t>2025</t>
        </is>
      </c>
    </row>
    <row r="2">
      <c r="A2" t="inlineStr">
        <is>
          <t>GA. Black or African-American</t>
        </is>
      </c>
      <c r="B2" s="43">
        <v>1021.1</v>
      </c>
      <c r="C2" s="43">
        <v>1097.6</v>
      </c>
      <c r="D2" s="43">
        <v>1063.4</v>
      </c>
      <c r="E2" s="43">
        <v>1102.4</v>
      </c>
      <c r="F2" s="43">
        <v>1073</v>
      </c>
      <c r="G2" s="43">
        <v>1125</v>
      </c>
      <c r="H2" s="43">
        <v>1061.7</v>
      </c>
      <c r="I2" s="43">
        <v>1082.7</v>
      </c>
      <c r="J2" s="43">
        <v>1190.4</v>
      </c>
      <c r="K2" s="43">
        <v>1079.2</v>
      </c>
      <c r="L2" s="43">
        <v>1087.9</v>
      </c>
      <c r="M2" s="43">
        <v>1011</v>
      </c>
      <c r="N2" s="43">
        <v>1057.8</v>
      </c>
      <c r="O2" s="43">
        <v>1063</v>
      </c>
      <c r="P2" s="43">
        <v>1084.7</v>
      </c>
      <c r="Q2" s="43">
        <v>1072.2</v>
      </c>
      <c r="R2" s="43">
        <v>656.3</v>
      </c>
      <c r="S2" s="43">
        <v>729.6</v>
      </c>
      <c r="T2" s="43">
        <v>761.9</v>
      </c>
      <c r="U2" s="43">
        <v>745.8</v>
      </c>
      <c r="V2" s="43">
        <v>780.2</v>
      </c>
      <c r="W2" s="43">
        <v>769.9</v>
      </c>
    </row>
    <row r="3">
      <c r="A3" t="inlineStr">
        <is>
          <t>GA. White</t>
        </is>
      </c>
      <c r="B3" s="43">
        <v>297.5</v>
      </c>
      <c r="C3" s="43">
        <v>324.6</v>
      </c>
      <c r="D3" s="43">
        <v>292.7</v>
      </c>
      <c r="E3" s="43">
        <v>281.5</v>
      </c>
      <c r="F3" s="43">
        <v>280.5</v>
      </c>
      <c r="G3" s="43">
        <v>308.1</v>
      </c>
      <c r="H3" s="43">
        <v>280.2</v>
      </c>
      <c r="I3" s="43">
        <v>274.3</v>
      </c>
      <c r="J3" s="43">
        <v>316.1</v>
      </c>
      <c r="K3" s="43">
        <v>292.6</v>
      </c>
      <c r="L3" s="43">
        <v>295.3</v>
      </c>
      <c r="M3" s="43">
        <v>267.3</v>
      </c>
      <c r="N3" s="43">
        <v>277.4</v>
      </c>
      <c r="O3" s="43">
        <v>268.2</v>
      </c>
      <c r="P3" s="43">
        <v>256</v>
      </c>
      <c r="Q3" s="43">
        <v>240.2</v>
      </c>
      <c r="R3" s="43">
        <v>149.5</v>
      </c>
      <c r="S3" s="43">
        <v>175.7</v>
      </c>
      <c r="T3" s="43">
        <v>190.4</v>
      </c>
      <c r="U3" s="43">
        <v>193</v>
      </c>
      <c r="V3" s="43">
        <v>193.8</v>
      </c>
      <c r="W3" s="43">
        <v>185.5</v>
      </c>
    </row>
    <row r="4">
      <c r="A4" t="inlineStr">
        <is>
          <t>Georgia</t>
        </is>
      </c>
      <c r="B4" s="43">
        <v>515.6</v>
      </c>
      <c r="C4" s="43">
        <v>557.9</v>
      </c>
      <c r="D4" s="43">
        <v>528.2</v>
      </c>
      <c r="E4" s="43">
        <v>555</v>
      </c>
      <c r="F4" s="43">
        <v>544.9</v>
      </c>
      <c r="G4" s="43">
        <v>580.3</v>
      </c>
      <c r="H4" s="43">
        <v>541.6</v>
      </c>
      <c r="I4" s="43">
        <v>546.3</v>
      </c>
      <c r="J4" s="43">
        <v>621.4</v>
      </c>
      <c r="K4" s="43">
        <v>569.4</v>
      </c>
      <c r="L4" s="43">
        <v>573.6</v>
      </c>
      <c r="M4" s="43">
        <v>529.5</v>
      </c>
      <c r="N4" s="43">
        <v>553</v>
      </c>
      <c r="O4" s="43">
        <v>544</v>
      </c>
      <c r="P4" s="43">
        <v>549.4</v>
      </c>
      <c r="Q4" s="43">
        <v>535.1</v>
      </c>
      <c r="R4" s="43">
        <v>325.6</v>
      </c>
      <c r="S4" s="43">
        <v>369.6</v>
      </c>
      <c r="T4" s="43">
        <v>394.4</v>
      </c>
      <c r="U4" s="43">
        <v>390.1</v>
      </c>
      <c r="V4" s="43">
        <v>400.2</v>
      </c>
      <c r="W4" s="43">
        <v>390.5</v>
      </c>
    </row>
    <row r="5">
      <c r="A5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>
      <c r="A6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</row>
    <row r="7">
      <c r="A7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</row>
    <row r="8">
      <c r="A8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</row>
    <row r="9">
      <c r="A9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</row>
    <row r="10">
      <c r="A10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</row>
    <row r="11">
      <c r="A11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</row>
    <row r="12">
      <c r="A12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</row>
    <row r="13">
      <c r="A1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</row>
    <row r="14">
      <c r="A14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</row>
    <row r="15">
      <c r="A15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</row>
    <row r="16">
      <c r="A16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</row>
    <row r="17">
      <c r="A17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</row>
    <row r="18">
      <c r="A1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</row>
    <row r="19">
      <c r="A19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</row>
    <row r="20">
      <c r="A20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</row>
    <row r="21">
      <c r="A21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</row>
    <row r="22">
      <c r="A2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</row>
    <row r="23">
      <c r="A2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</row>
    <row r="24">
      <c r="A24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</row>
    <row r="25">
      <c r="A25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</row>
    <row r="26">
      <c r="A26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</row>
    <row r="27">
      <c r="A27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</row>
    <row r="28">
      <c r="A28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</row>
    <row r="29">
      <c r="A2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</row>
    <row r="30">
      <c r="A30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</row>
    <row r="31">
      <c r="A31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</row>
    <row r="32">
      <c r="A3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</row>
    <row r="33">
      <c r="A3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</row>
    <row r="34">
      <c r="A34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</row>
    <row r="35">
      <c r="A35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</row>
    <row r="36">
      <c r="A36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</row>
    <row r="37">
      <c r="A37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</row>
    <row r="38">
      <c r="A3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</row>
    <row r="39">
      <c r="A3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</row>
    <row r="40">
      <c r="A40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</row>
    <row r="41">
      <c r="A41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</row>
    <row r="42">
      <c r="A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</row>
    <row r="43">
      <c r="A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</row>
    <row r="44">
      <c r="A44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</row>
    <row r="45">
      <c r="A45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</row>
    <row r="46">
      <c r="A46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</row>
    <row r="47">
      <c r="A47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</row>
    <row r="48">
      <c r="A4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</row>
    <row r="49">
      <c r="A4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</row>
    <row r="50">
      <c r="A5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</row>
    <row r="51">
      <c r="A51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</row>
    <row r="52">
      <c r="A5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</row>
    <row r="53">
      <c r="A5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</row>
    <row r="54">
      <c r="A54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</row>
    <row r="55">
      <c r="A55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</row>
    <row r="56">
      <c r="A56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</row>
    <row r="57">
      <c r="A57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</row>
    <row r="58">
      <c r="A5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</row>
    <row r="59">
      <c r="A5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</row>
    <row r="60">
      <c r="A6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</row>
    <row r="61">
      <c r="A61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</row>
    <row r="62">
      <c r="A6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</row>
    <row r="63">
      <c r="A6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</row>
    <row r="64">
      <c r="A64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</row>
    <row r="65">
      <c r="A65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</row>
    <row r="66">
      <c r="A66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</row>
    <row r="67">
      <c r="A67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W6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3" bestFit="1" customWidth="1" hidden="false" width="11"/>
  </cols>
  <sheetData>
    <row r="1">
      <c r="A1" s="1" t="str">
        <f>=HYPERLINK("#'index'!B49", "back to index")</f>
      </c>
      <c r="B1" s="44" t="inlineStr">
        <is>
          <t>2004</t>
        </is>
      </c>
      <c r="C1" s="44" t="inlineStr">
        <is>
          <t>2005</t>
        </is>
      </c>
      <c r="D1" s="44" t="inlineStr">
        <is>
          <t>2006</t>
        </is>
      </c>
      <c r="E1" s="44" t="inlineStr">
        <is>
          <t>2007</t>
        </is>
      </c>
      <c r="F1" s="44" t="inlineStr">
        <is>
          <t>2008</t>
        </is>
      </c>
      <c r="G1" s="44" t="inlineStr">
        <is>
          <t>2009</t>
        </is>
      </c>
      <c r="H1" s="44" t="inlineStr">
        <is>
          <t>2010</t>
        </is>
      </c>
      <c r="I1" s="44" t="inlineStr">
        <is>
          <t>2011</t>
        </is>
      </c>
      <c r="J1" s="44" t="inlineStr">
        <is>
          <t>2012</t>
        </is>
      </c>
      <c r="K1" s="44" t="inlineStr">
        <is>
          <t>2013</t>
        </is>
      </c>
      <c r="L1" s="44" t="inlineStr">
        <is>
          <t>2014</t>
        </is>
      </c>
      <c r="M1" s="44" t="inlineStr">
        <is>
          <t>2015</t>
        </is>
      </c>
      <c r="N1" s="44" t="inlineStr">
        <is>
          <t>2016</t>
        </is>
      </c>
      <c r="O1" s="44" t="inlineStr">
        <is>
          <t>2017</t>
        </is>
      </c>
      <c r="P1" s="44" t="inlineStr">
        <is>
          <t>2018</t>
        </is>
      </c>
      <c r="Q1" s="44" t="inlineStr">
        <is>
          <t>2019</t>
        </is>
      </c>
      <c r="R1" s="44" t="inlineStr">
        <is>
          <t>2020</t>
        </is>
      </c>
      <c r="S1" s="44" t="inlineStr">
        <is>
          <t>2021</t>
        </is>
      </c>
      <c r="T1" s="44" t="inlineStr">
        <is>
          <t>2022</t>
        </is>
      </c>
      <c r="U1" s="44" t="inlineStr">
        <is>
          <t>2023</t>
        </is>
      </c>
      <c r="V1" s="44" t="inlineStr">
        <is>
          <t>2024</t>
        </is>
      </c>
      <c r="W1" s="44" t="inlineStr">
        <is>
          <t>2025</t>
        </is>
      </c>
    </row>
    <row r="2">
      <c r="A2" t="inlineStr">
        <is>
          <t xml:space="preserve"> 0-4 years</t>
        </is>
      </c>
      <c r="B2" s="44">
        <v>9814</v>
      </c>
      <c r="C2" s="44">
        <v>9768</v>
      </c>
      <c r="D2" s="44">
        <v>9321</v>
      </c>
      <c r="E2" s="44">
        <v>10220</v>
      </c>
      <c r="F2" s="44">
        <v>9861</v>
      </c>
      <c r="G2" s="44">
        <v>10466</v>
      </c>
      <c r="H2" s="44">
        <v>9812</v>
      </c>
      <c r="I2" s="44">
        <v>9802</v>
      </c>
      <c r="J2" s="44">
        <v>10222</v>
      </c>
      <c r="K2" s="44">
        <v>9031</v>
      </c>
      <c r="L2" s="44">
        <v>8324</v>
      </c>
      <c r="M2" s="44">
        <v>7460</v>
      </c>
      <c r="N2" s="44">
        <v>7404</v>
      </c>
      <c r="O2" s="44">
        <v>7602</v>
      </c>
      <c r="P2" s="44">
        <v>7762</v>
      </c>
      <c r="Q2" s="44">
        <v>7640</v>
      </c>
      <c r="R2" s="44">
        <v>2831</v>
      </c>
      <c r="S2" s="44">
        <v>5623</v>
      </c>
      <c r="T2" s="44">
        <v>6562</v>
      </c>
      <c r="U2" s="44">
        <v>5522</v>
      </c>
      <c r="V2" s="44">
        <v>5363</v>
      </c>
      <c r="W2" s="44">
        <v>5046</v>
      </c>
    </row>
    <row r="3">
      <c r="A3" t="inlineStr">
        <is>
          <t xml:space="preserve"> 5-9 years</t>
        </is>
      </c>
      <c r="B3" s="44">
        <v>6309</v>
      </c>
      <c r="C3" s="44">
        <v>7311</v>
      </c>
      <c r="D3" s="44">
        <v>7270</v>
      </c>
      <c r="E3" s="44">
        <v>8241</v>
      </c>
      <c r="F3" s="44">
        <v>8056</v>
      </c>
      <c r="G3" s="44">
        <v>9244</v>
      </c>
      <c r="H3" s="44">
        <v>8637</v>
      </c>
      <c r="I3" s="44">
        <v>8819</v>
      </c>
      <c r="J3" s="44">
        <v>10278</v>
      </c>
      <c r="K3" s="44">
        <v>9830</v>
      </c>
      <c r="L3" s="44">
        <v>9350</v>
      </c>
      <c r="M3" s="44">
        <v>8184</v>
      </c>
      <c r="N3" s="44">
        <v>8672</v>
      </c>
      <c r="O3" s="44">
        <v>8938</v>
      </c>
      <c r="P3" s="44">
        <v>8821</v>
      </c>
      <c r="Q3" s="44">
        <v>8195</v>
      </c>
      <c r="R3" s="44">
        <v>3553</v>
      </c>
      <c r="S3" s="44">
        <v>5590</v>
      </c>
      <c r="T3" s="44">
        <v>7232</v>
      </c>
      <c r="U3" s="44">
        <v>6486</v>
      </c>
      <c r="V3" s="44">
        <v>6873</v>
      </c>
      <c r="W3" s="44">
        <v>6612</v>
      </c>
    </row>
    <row r="4">
      <c r="A4" t="inlineStr">
        <is>
          <t>10-17 years</t>
        </is>
      </c>
      <c r="B4" s="44">
        <v>6098</v>
      </c>
      <c r="C4" s="44">
        <v>6942</v>
      </c>
      <c r="D4" s="44">
        <v>6367</v>
      </c>
      <c r="E4" s="44">
        <v>6890</v>
      </c>
      <c r="F4" s="44">
        <v>6786</v>
      </c>
      <c r="G4" s="44">
        <v>8008</v>
      </c>
      <c r="H4" s="44">
        <v>7481</v>
      </c>
      <c r="I4" s="44">
        <v>7434</v>
      </c>
      <c r="J4" s="44">
        <v>8535</v>
      </c>
      <c r="K4" s="44">
        <v>7441</v>
      </c>
      <c r="L4" s="44">
        <v>7467</v>
      </c>
      <c r="M4" s="44">
        <v>6728</v>
      </c>
      <c r="N4" s="44">
        <v>7230</v>
      </c>
      <c r="O4" s="44">
        <v>7736</v>
      </c>
      <c r="P4" s="44">
        <v>8122</v>
      </c>
      <c r="Q4" s="44">
        <v>7233</v>
      </c>
      <c r="R4" s="44">
        <v>3921</v>
      </c>
      <c r="S4" s="44">
        <v>4802</v>
      </c>
      <c r="T4" s="44">
        <v>5468</v>
      </c>
      <c r="U4" s="44">
        <v>5530</v>
      </c>
      <c r="V4" s="44">
        <v>5777</v>
      </c>
      <c r="W4" s="44">
        <v>5558</v>
      </c>
    </row>
    <row r="5">
      <c r="A5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>
      <c r="A6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</row>
    <row r="7">
      <c r="A7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</row>
    <row r="8">
      <c r="A8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</row>
    <row r="9">
      <c r="A9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</row>
    <row r="10">
      <c r="A10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</row>
    <row r="11">
      <c r="A11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</row>
    <row r="12">
      <c r="A12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</row>
    <row r="13">
      <c r="A1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</row>
    <row r="14">
      <c r="A1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</row>
    <row r="15">
      <c r="A15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</row>
    <row r="16">
      <c r="A16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>
      <c r="A17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</row>
    <row r="18">
      <c r="A18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</row>
    <row r="19">
      <c r="A19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</row>
    <row r="20">
      <c r="A20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</row>
    <row r="21">
      <c r="A21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</row>
    <row r="22">
      <c r="A22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</row>
    <row r="23">
      <c r="A2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</row>
    <row r="24">
      <c r="A2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>
      <c r="A25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</row>
    <row r="26">
      <c r="A26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</row>
    <row r="27">
      <c r="A27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</row>
    <row r="28">
      <c r="A28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</row>
    <row r="29">
      <c r="A2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</row>
    <row r="30">
      <c r="A30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</row>
    <row r="31">
      <c r="A31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</row>
    <row r="32">
      <c r="A32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</row>
    <row r="33">
      <c r="A3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</row>
    <row r="34">
      <c r="A3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</row>
    <row r="35">
      <c r="A35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</row>
    <row r="36">
      <c r="A36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</row>
    <row r="37">
      <c r="A37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>
      <c r="A38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</row>
    <row r="39">
      <c r="A3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</row>
    <row r="40">
      <c r="A40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</row>
    <row r="41">
      <c r="A41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</row>
    <row r="42">
      <c r="A42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</row>
    <row r="43">
      <c r="A43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</row>
    <row r="44">
      <c r="A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</row>
    <row r="45">
      <c r="A45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</row>
    <row r="46">
      <c r="A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</row>
    <row r="47">
      <c r="A47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</row>
    <row r="48">
      <c r="A4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</row>
    <row r="49">
      <c r="A4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</row>
    <row r="50">
      <c r="A50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</row>
    <row r="51">
      <c r="A51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</row>
    <row r="52">
      <c r="A52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</row>
    <row r="53">
      <c r="A5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</row>
    <row r="54">
      <c r="A5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</row>
    <row r="55">
      <c r="A55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</row>
    <row r="56">
      <c r="A5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</row>
    <row r="57">
      <c r="A57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</row>
    <row r="58">
      <c r="A5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</row>
    <row r="59">
      <c r="A5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</row>
    <row r="60">
      <c r="A6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</row>
    <row r="61">
      <c r="A61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</row>
    <row r="62">
      <c r="A6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</row>
    <row r="63">
      <c r="A6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</row>
    <row r="64">
      <c r="A6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</row>
    <row r="65">
      <c r="A65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</row>
    <row r="66">
      <c r="A6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</row>
    <row r="67">
      <c r="A67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31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4.711"/>
    <col min="2" max="27" bestFit="1" customWidth="1" hidden="false" width="11"/>
  </cols>
  <sheetData>
    <row r="1">
      <c r="A1" s="1" t="str">
        <f>=HYPERLINK("#'index'!B51", "back to index")</f>
      </c>
      <c r="B1" s="45" t="inlineStr">
        <is>
          <t>2000</t>
        </is>
      </c>
      <c r="C1" s="45" t="inlineStr">
        <is>
          <t>2001</t>
        </is>
      </c>
      <c r="D1" s="45" t="inlineStr">
        <is>
          <t>2002</t>
        </is>
      </c>
      <c r="E1" s="45" t="inlineStr">
        <is>
          <t>2003</t>
        </is>
      </c>
      <c r="F1" s="45" t="inlineStr">
        <is>
          <t>2004</t>
        </is>
      </c>
      <c r="G1" s="45" t="inlineStr">
        <is>
          <t>2005</t>
        </is>
      </c>
      <c r="H1" s="45" t="inlineStr">
        <is>
          <t>2006</t>
        </is>
      </c>
      <c r="I1" s="45" t="inlineStr">
        <is>
          <t>2007</t>
        </is>
      </c>
      <c r="J1" s="45" t="inlineStr">
        <is>
          <t>2008</t>
        </is>
      </c>
      <c r="K1" s="45" t="inlineStr">
        <is>
          <t>2009</t>
        </is>
      </c>
      <c r="L1" s="45" t="inlineStr">
        <is>
          <t>2010</t>
        </is>
      </c>
      <c r="M1" s="45" t="inlineStr">
        <is>
          <t>2011</t>
        </is>
      </c>
      <c r="N1" s="45" t="inlineStr">
        <is>
          <t>2012</t>
        </is>
      </c>
      <c r="O1" s="45" t="inlineStr">
        <is>
          <t>2013</t>
        </is>
      </c>
      <c r="P1" s="45" t="inlineStr">
        <is>
          <t>2014</t>
        </is>
      </c>
      <c r="Q1" s="45" t="inlineStr">
        <is>
          <t>2015</t>
        </is>
      </c>
      <c r="R1" s="45" t="inlineStr">
        <is>
          <t>2016</t>
        </is>
      </c>
      <c r="S1" s="45" t="inlineStr">
        <is>
          <t>2017</t>
        </is>
      </c>
      <c r="T1" s="45" t="inlineStr">
        <is>
          <t>2018</t>
        </is>
      </c>
      <c r="U1" s="45" t="inlineStr">
        <is>
          <t>2019</t>
        </is>
      </c>
      <c r="V1" s="45" t="inlineStr">
        <is>
          <t>2020</t>
        </is>
      </c>
      <c r="W1" s="45" t="inlineStr">
        <is>
          <t>2021</t>
        </is>
      </c>
      <c r="X1" s="45" t="inlineStr">
        <is>
          <t>2022</t>
        </is>
      </c>
      <c r="Y1" s="45" t="inlineStr">
        <is>
          <t>2023</t>
        </is>
      </c>
      <c r="Z1" s="45" t="inlineStr">
        <is>
          <t>2024</t>
        </is>
      </c>
      <c r="AA1" s="45" t="inlineStr">
        <is>
          <t>2025</t>
        </is>
      </c>
    </row>
    <row r="2">
      <c r="A2" t="inlineStr">
        <is>
          <t>All Drug Overdoses</t>
        </is>
      </c>
      <c r="B2" s="45">
        <v>383</v>
      </c>
      <c r="C2" s="45">
        <v>492</v>
      </c>
      <c r="D2" s="45">
        <v>557</v>
      </c>
      <c r="E2" s="45">
        <v>582</v>
      </c>
      <c r="F2" s="45">
        <v>648</v>
      </c>
      <c r="G2" s="45">
        <v>622</v>
      </c>
      <c r="H2" s="45">
        <v>705</v>
      </c>
      <c r="I2" s="45">
        <v>819</v>
      </c>
      <c r="J2" s="45">
        <v>908</v>
      </c>
      <c r="K2" s="45">
        <v>962</v>
      </c>
      <c r="L2" s="45">
        <v>1014</v>
      </c>
      <c r="M2" s="45">
        <v>1030</v>
      </c>
      <c r="N2" s="45">
        <v>986</v>
      </c>
      <c r="O2" s="45">
        <v>1067</v>
      </c>
      <c r="P2" s="45">
        <v>1158</v>
      </c>
      <c r="Q2" s="45">
        <v>1255</v>
      </c>
      <c r="R2" s="45">
        <v>1371</v>
      </c>
      <c r="S2" s="45">
        <v>1529</v>
      </c>
      <c r="T2" s="45">
        <v>1396</v>
      </c>
      <c r="U2" s="45">
        <v>1390</v>
      </c>
      <c r="V2" s="45">
        <v>1907</v>
      </c>
      <c r="W2" s="45">
        <v>2390</v>
      </c>
      <c r="X2" s="45">
        <v>2678</v>
      </c>
      <c r="Y2" s="45">
        <v>2521</v>
      </c>
      <c r="Z2" s="45">
        <v>1990</v>
      </c>
      <c r="AA2" s="45">
        <v>1679</v>
      </c>
    </row>
    <row r="3">
      <c r="A3" t="inlineStr">
        <is>
          <t>All Opioids only</t>
        </is>
      </c>
      <c r="B3" s="45">
        <v>108</v>
      </c>
      <c r="C3" s="45">
        <v>164</v>
      </c>
      <c r="D3" s="45">
        <v>203</v>
      </c>
      <c r="E3" s="45">
        <v>217</v>
      </c>
      <c r="F3" s="45">
        <v>246</v>
      </c>
      <c r="G3" s="45">
        <v>237</v>
      </c>
      <c r="H3" s="45">
        <v>181</v>
      </c>
      <c r="I3" s="45">
        <v>321</v>
      </c>
      <c r="J3" s="45">
        <v>380</v>
      </c>
      <c r="K3" s="45">
        <v>456</v>
      </c>
      <c r="L3" s="45">
        <v>491</v>
      </c>
      <c r="M3" s="45">
        <v>508</v>
      </c>
      <c r="N3" s="45">
        <v>499</v>
      </c>
      <c r="O3" s="45">
        <v>499</v>
      </c>
      <c r="P3" s="45">
        <v>675</v>
      </c>
      <c r="Q3" s="45">
        <v>806</v>
      </c>
      <c r="R3" s="45">
        <v>897</v>
      </c>
      <c r="S3" s="45">
        <v>1007</v>
      </c>
      <c r="T3" s="45">
        <v>861</v>
      </c>
      <c r="U3" s="45">
        <v>853</v>
      </c>
      <c r="V3" s="45">
        <v>1300</v>
      </c>
      <c r="W3" s="45">
        <v>1718</v>
      </c>
      <c r="X3" s="45">
        <v>1976</v>
      </c>
      <c r="Y3" s="45">
        <v>1838</v>
      </c>
      <c r="Z3" s="45">
        <v>1250</v>
      </c>
      <c r="AA3" s="45">
        <v>958</v>
      </c>
    </row>
    <row r="4">
      <c r="A4" t="inlineStr">
        <is>
          <t>Heroin</t>
        </is>
      </c>
      <c r="B4" s="45">
        <v>2</v>
      </c>
      <c r="C4" s="45">
        <v>2</v>
      </c>
      <c r="D4" s="45">
        <v>3</v>
      </c>
      <c r="E4" s="45">
        <v>5</v>
      </c>
      <c r="F4" s="45">
        <v>2</v>
      </c>
      <c r="G4" s="45">
        <v>3</v>
      </c>
      <c r="H4" s="45">
        <v>3</v>
      </c>
      <c r="I4" s="45">
        <v>7</v>
      </c>
      <c r="J4" s="45">
        <v>22</v>
      </c>
      <c r="K4" s="45">
        <v>18</v>
      </c>
      <c r="L4" s="45">
        <v>4</v>
      </c>
      <c r="M4" s="45">
        <v>28</v>
      </c>
      <c r="N4" s="45">
        <v>34</v>
      </c>
      <c r="O4" s="45">
        <v>57</v>
      </c>
      <c r="P4" s="45">
        <v>139</v>
      </c>
      <c r="Q4" s="45">
        <v>206</v>
      </c>
      <c r="R4" s="45">
        <v>221</v>
      </c>
      <c r="S4" s="45">
        <v>262</v>
      </c>
      <c r="T4" s="45">
        <v>300</v>
      </c>
      <c r="U4" s="45">
        <v>296</v>
      </c>
      <c r="V4" s="45">
        <v>393</v>
      </c>
      <c r="W4" s="45">
        <v>310</v>
      </c>
      <c r="X4" s="45">
        <v>155</v>
      </c>
      <c r="Y4" s="45">
        <v>103</v>
      </c>
      <c r="Z4" s="45">
        <v>53</v>
      </c>
      <c r="AA4" s="45">
        <v>34</v>
      </c>
    </row>
    <row r="5">
      <c r="A5" t="inlineStr">
        <is>
          <t>Natural, Semi-Synthetic, Synthetic Opioids</t>
        </is>
      </c>
      <c r="B5" s="45">
        <v>82</v>
      </c>
      <c r="C5" s="45">
        <v>142</v>
      </c>
      <c r="D5" s="45">
        <v>164</v>
      </c>
      <c r="E5" s="45">
        <v>172</v>
      </c>
      <c r="F5" s="45">
        <v>215</v>
      </c>
      <c r="G5" s="45">
        <v>216</v>
      </c>
      <c r="H5" s="45">
        <v>174</v>
      </c>
      <c r="I5" s="45">
        <v>298</v>
      </c>
      <c r="J5" s="45">
        <v>340</v>
      </c>
      <c r="K5" s="45">
        <v>421</v>
      </c>
      <c r="L5" s="45">
        <v>466</v>
      </c>
      <c r="M5" s="45">
        <v>462</v>
      </c>
      <c r="N5" s="45">
        <v>435</v>
      </c>
      <c r="O5" s="45">
        <v>423</v>
      </c>
      <c r="P5" s="45">
        <v>564</v>
      </c>
      <c r="Q5" s="45">
        <v>657</v>
      </c>
      <c r="R5" s="45">
        <v>696</v>
      </c>
      <c r="S5" s="45">
        <v>857</v>
      </c>
      <c r="T5" s="45">
        <v>683</v>
      </c>
      <c r="U5" s="45">
        <v>704</v>
      </c>
      <c r="V5" s="45">
        <v>1165</v>
      </c>
      <c r="W5" s="45">
        <v>1627</v>
      </c>
      <c r="X5" s="45">
        <v>1937</v>
      </c>
      <c r="Y5" s="45">
        <v>1809</v>
      </c>
      <c r="Z5" s="45">
        <v>1235</v>
      </c>
      <c r="AA5" s="45">
        <v>945</v>
      </c>
    </row>
    <row r="6">
      <c r="A6" t="inlineStr">
        <is>
          <t>Synthetic Opioids (e.g. Fentanyl) other than Methadone</t>
        </is>
      </c>
      <c r="B6" s="45">
        <v>11</v>
      </c>
      <c r="C6" s="45">
        <v>26</v>
      </c>
      <c r="D6" s="45">
        <v>35</v>
      </c>
      <c r="E6" s="45">
        <v>34</v>
      </c>
      <c r="F6" s="45">
        <v>34</v>
      </c>
      <c r="G6" s="45">
        <v>37</v>
      </c>
      <c r="H6" s="45">
        <v>29</v>
      </c>
      <c r="I6" s="45">
        <v>52</v>
      </c>
      <c r="J6" s="45">
        <v>53</v>
      </c>
      <c r="K6" s="45">
        <v>78</v>
      </c>
      <c r="L6" s="45">
        <v>98</v>
      </c>
      <c r="M6" s="45">
        <v>81</v>
      </c>
      <c r="N6" s="45">
        <v>56</v>
      </c>
      <c r="O6" s="45">
        <v>74</v>
      </c>
      <c r="P6" s="45">
        <v>171</v>
      </c>
      <c r="Q6" s="45">
        <v>272</v>
      </c>
      <c r="R6" s="45">
        <v>274</v>
      </c>
      <c r="S6" s="45">
        <v>415</v>
      </c>
      <c r="T6" s="45">
        <v>345</v>
      </c>
      <c r="U6" s="45">
        <v>416</v>
      </c>
      <c r="V6" s="45">
        <v>893</v>
      </c>
      <c r="W6" s="45">
        <v>1379</v>
      </c>
      <c r="X6" s="45">
        <v>1717</v>
      </c>
      <c r="Y6" s="45">
        <v>1639</v>
      </c>
      <c r="Z6" s="45">
        <v>1066</v>
      </c>
      <c r="AA6" s="45">
        <v>785</v>
      </c>
    </row>
    <row r="7">
      <c r="A7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>
      <c r="A8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>
      <c r="A9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>
      <c r="A10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>
      <c r="A11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>
      <c r="A12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>
      <c r="A13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>
      <c r="A14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>
      <c r="A1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>
      <c r="A16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>
      <c r="A17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>
      <c r="A18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>
      <c r="A19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>
      <c r="A20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>
      <c r="A21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>
      <c r="A22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>
      <c r="A23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>
      <c r="A2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>
      <c r="A2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>
      <c r="A2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>
      <c r="A27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>
      <c r="A28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>
      <c r="A2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>
      <c r="A30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>
      <c r="A31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>
      <c r="A32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>
      <c r="A33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>
      <c r="A3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>
      <c r="A3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>
      <c r="A3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>
      <c r="A37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>
      <c r="A3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>
      <c r="A3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>
      <c r="A40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>
      <c r="A41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>
      <c r="A42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>
      <c r="A43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>
      <c r="A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>
      <c r="A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>
      <c r="A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>
      <c r="A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>
      <c r="A4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>
      <c r="A4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>
      <c r="A50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>
      <c r="A51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>
      <c r="A5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>
      <c r="A53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>
      <c r="A5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  <row r="55">
      <c r="A5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</row>
    <row r="56">
      <c r="A56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</row>
    <row r="57">
      <c r="A5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</row>
    <row r="58">
      <c r="A5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</row>
    <row r="59">
      <c r="A5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</row>
    <row r="60">
      <c r="A60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</row>
    <row r="61">
      <c r="A61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</row>
    <row r="62">
      <c r="A6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</row>
    <row r="63">
      <c r="A63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</row>
    <row r="64">
      <c r="A6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</row>
    <row r="65">
      <c r="A6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</row>
    <row r="66">
      <c r="A66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</row>
    <row r="67">
      <c r="A6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</row>
    <row r="68">
      <c r="A6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</row>
    <row r="69">
      <c r="A6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</row>
    <row r="70">
      <c r="A70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</row>
    <row r="71">
      <c r="A71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</row>
    <row r="72">
      <c r="A7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</row>
    <row r="73">
      <c r="A73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</row>
    <row r="74">
      <c r="A7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</row>
    <row r="75">
      <c r="A7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</row>
    <row r="76">
      <c r="A76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</row>
    <row r="77">
      <c r="A77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</row>
    <row r="78">
      <c r="A7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</row>
    <row r="79">
      <c r="A7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</row>
    <row r="80">
      <c r="A80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</row>
    <row r="81">
      <c r="A81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</row>
    <row r="82">
      <c r="A82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</row>
    <row r="83">
      <c r="A83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</row>
    <row r="84">
      <c r="A84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</row>
    <row r="85">
      <c r="A8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</row>
    <row r="86">
      <c r="A86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</row>
    <row r="87">
      <c r="A87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</row>
    <row r="88">
      <c r="A8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</row>
    <row r="89">
      <c r="A8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</row>
    <row r="90">
      <c r="A90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</row>
    <row r="91">
      <c r="A91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</row>
    <row r="92">
      <c r="A92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</row>
    <row r="93">
      <c r="A93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</row>
    <row r="94">
      <c r="A94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</row>
    <row r="95">
      <c r="A9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</row>
    <row r="96">
      <c r="A96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</row>
    <row r="97">
      <c r="A97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</row>
    <row r="98">
      <c r="A9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</row>
    <row r="99">
      <c r="A9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</row>
    <row r="100">
      <c r="A100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</row>
    <row r="101">
      <c r="A101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</row>
    <row r="102">
      <c r="A102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</row>
    <row r="103">
      <c r="A103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</row>
    <row r="104">
      <c r="A104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</row>
    <row r="105">
      <c r="A10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</row>
    <row r="106">
      <c r="A106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</row>
    <row r="107">
      <c r="A107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</row>
    <row r="108">
      <c r="A10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</row>
    <row r="109">
      <c r="A10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</row>
    <row r="110">
      <c r="A110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</row>
    <row r="111">
      <c r="A111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</row>
    <row r="112">
      <c r="A112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</row>
    <row r="113">
      <c r="A113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</row>
    <row r="114">
      <c r="A114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</row>
    <row r="115">
      <c r="A11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</row>
    <row r="116">
      <c r="A116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</row>
    <row r="117">
      <c r="A117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</row>
    <row r="118">
      <c r="A11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</row>
    <row r="119">
      <c r="A11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</row>
    <row r="120">
      <c r="A120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</row>
    <row r="121">
      <c r="A121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</row>
    <row r="122">
      <c r="A122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</row>
    <row r="123">
      <c r="A123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</row>
    <row r="124">
      <c r="A124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</row>
    <row r="125">
      <c r="A12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</row>
    <row r="126">
      <c r="A126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</row>
    <row r="127">
      <c r="A127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</row>
    <row r="128">
      <c r="A12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</row>
    <row r="129">
      <c r="A12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</row>
    <row r="130">
      <c r="A130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</row>
    <row r="131">
      <c r="A131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7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5.711"/>
    <col min="2" max="27" bestFit="1" customWidth="1" hidden="false" width="11"/>
  </cols>
  <sheetData>
    <row r="1">
      <c r="A1" s="1" t="str">
        <f>=HYPERLINK("#'index'!B52", "back to index")</f>
      </c>
      <c r="B1" s="46" t="inlineStr">
        <is>
          <t>2000</t>
        </is>
      </c>
      <c r="C1" s="46" t="inlineStr">
        <is>
          <t>2001</t>
        </is>
      </c>
      <c r="D1" s="46" t="inlineStr">
        <is>
          <t>2002</t>
        </is>
      </c>
      <c r="E1" s="46" t="inlineStr">
        <is>
          <t>2003</t>
        </is>
      </c>
      <c r="F1" s="46" t="inlineStr">
        <is>
          <t>2004</t>
        </is>
      </c>
      <c r="G1" s="46" t="inlineStr">
        <is>
          <t>2005</t>
        </is>
      </c>
      <c r="H1" s="46" t="inlineStr">
        <is>
          <t>2006</t>
        </is>
      </c>
      <c r="I1" s="46" t="inlineStr">
        <is>
          <t>2007</t>
        </is>
      </c>
      <c r="J1" s="46" t="inlineStr">
        <is>
          <t>2008</t>
        </is>
      </c>
      <c r="K1" s="46" t="inlineStr">
        <is>
          <t>2009</t>
        </is>
      </c>
      <c r="L1" s="46" t="inlineStr">
        <is>
          <t>2010</t>
        </is>
      </c>
      <c r="M1" s="46" t="inlineStr">
        <is>
          <t>2011</t>
        </is>
      </c>
      <c r="N1" s="46" t="inlineStr">
        <is>
          <t>2012</t>
        </is>
      </c>
      <c r="O1" s="46" t="inlineStr">
        <is>
          <t>2013</t>
        </is>
      </c>
      <c r="P1" s="46" t="inlineStr">
        <is>
          <t>2014</t>
        </is>
      </c>
      <c r="Q1" s="46" t="inlineStr">
        <is>
          <t>2015</t>
        </is>
      </c>
      <c r="R1" s="46" t="inlineStr">
        <is>
          <t>2016</t>
        </is>
      </c>
      <c r="S1" s="46" t="inlineStr">
        <is>
          <t>2017</t>
        </is>
      </c>
      <c r="T1" s="46" t="inlineStr">
        <is>
          <t>2018</t>
        </is>
      </c>
      <c r="U1" s="46" t="inlineStr">
        <is>
          <t>2019</t>
        </is>
      </c>
      <c r="V1" s="46" t="inlineStr">
        <is>
          <t>2020</t>
        </is>
      </c>
      <c r="W1" s="46" t="inlineStr">
        <is>
          <t>2021</t>
        </is>
      </c>
      <c r="X1" s="46" t="inlineStr">
        <is>
          <t>2022</t>
        </is>
      </c>
      <c r="Y1" s="46" t="inlineStr">
        <is>
          <t>2023</t>
        </is>
      </c>
      <c r="Z1" s="46" t="inlineStr">
        <is>
          <t>2024</t>
        </is>
      </c>
      <c r="AA1" s="46" t="inlineStr">
        <is>
          <t>2025</t>
        </is>
      </c>
    </row>
    <row r="2">
      <c r="A2" t="inlineStr">
        <is>
          <t>All Races</t>
        </is>
      </c>
      <c r="B2" s="46">
        <v>4.6</v>
      </c>
      <c r="C2" s="46">
        <v>5.8</v>
      </c>
      <c r="D2" s="46">
        <v>6.5</v>
      </c>
      <c r="E2" s="46">
        <v>6.7</v>
      </c>
      <c r="F2" s="46">
        <v>7.3</v>
      </c>
      <c r="G2" s="46">
        <v>6.9</v>
      </c>
      <c r="H2" s="46">
        <v>7.6</v>
      </c>
      <c r="I2" s="46">
        <v>8.6</v>
      </c>
      <c r="J2" s="46">
        <v>9.4</v>
      </c>
      <c r="K2" s="46">
        <v>9.9</v>
      </c>
      <c r="L2" s="46">
        <v>10.3</v>
      </c>
      <c r="M2" s="46">
        <v>10.4</v>
      </c>
      <c r="N2" s="46">
        <v>9.9</v>
      </c>
      <c r="O2" s="46">
        <v>10.5</v>
      </c>
      <c r="P2" s="46">
        <v>11.4</v>
      </c>
      <c r="Q2" s="46">
        <v>12.3</v>
      </c>
      <c r="R2" s="46">
        <v>13.1</v>
      </c>
      <c r="S2" s="46">
        <v>14.7</v>
      </c>
      <c r="T2" s="46">
        <v>13.2</v>
      </c>
      <c r="U2" s="46">
        <v>12.9</v>
      </c>
      <c r="V2" s="46">
        <v>18</v>
      </c>
      <c r="W2" s="46">
        <v>22.7</v>
      </c>
      <c r="X2" s="46">
        <v>25</v>
      </c>
      <c r="Y2" s="46">
        <v>23.2</v>
      </c>
      <c r="Z2" s="46">
        <v>17.8</v>
      </c>
      <c r="AA2" s="46">
        <v>14.8</v>
      </c>
    </row>
    <row r="3">
      <c r="A3" t="inlineStr">
        <is>
          <t>Black or African-American</t>
        </is>
      </c>
      <c r="B3" s="46">
        <v>3.3</v>
      </c>
      <c r="C3" s="46">
        <v>4</v>
      </c>
      <c r="D3" s="46">
        <v>4</v>
      </c>
      <c r="E3" s="46">
        <v>3.9</v>
      </c>
      <c r="F3" s="46">
        <v>4.1</v>
      </c>
      <c r="G3" s="46">
        <v>4.6</v>
      </c>
      <c r="H3" s="46">
        <v>4.6</v>
      </c>
      <c r="I3" s="46">
        <v>4.8</v>
      </c>
      <c r="J3" s="46">
        <v>4.7</v>
      </c>
      <c r="K3" s="46">
        <v>4.6</v>
      </c>
      <c r="L3" s="46">
        <v>4</v>
      </c>
      <c r="M3" s="46">
        <v>4.3</v>
      </c>
      <c r="N3" s="46">
        <v>4.6</v>
      </c>
      <c r="O3" s="46">
        <v>4.4</v>
      </c>
      <c r="P3" s="46">
        <v>5.1</v>
      </c>
      <c r="Q3" s="46">
        <v>6.3</v>
      </c>
      <c r="R3" s="46">
        <v>7.1</v>
      </c>
      <c r="S3" s="46">
        <v>7.4</v>
      </c>
      <c r="T3" s="46">
        <v>8.1</v>
      </c>
      <c r="U3" s="46">
        <v>9.7</v>
      </c>
      <c r="V3" s="46">
        <v>13.4</v>
      </c>
      <c r="W3" s="46">
        <v>18.1</v>
      </c>
      <c r="X3" s="46">
        <v>22.2</v>
      </c>
      <c r="Y3" s="46">
        <v>22.7</v>
      </c>
      <c r="Z3" s="46">
        <v>17.4</v>
      </c>
      <c r="AA3" s="46">
        <v>15.5</v>
      </c>
    </row>
    <row r="4">
      <c r="A4" t="inlineStr">
        <is>
          <t>White</t>
        </is>
      </c>
      <c r="B4" s="46">
        <v>5.3</v>
      </c>
      <c r="C4" s="46">
        <v>6.8</v>
      </c>
      <c r="D4" s="46">
        <v>7.9</v>
      </c>
      <c r="E4" s="46">
        <v>8.2</v>
      </c>
      <c r="F4" s="46">
        <v>9.2</v>
      </c>
      <c r="G4" s="46">
        <v>8.4</v>
      </c>
      <c r="H4" s="46">
        <v>9.5</v>
      </c>
      <c r="I4" s="46">
        <v>11.1</v>
      </c>
      <c r="J4" s="46">
        <v>12.3</v>
      </c>
      <c r="K4" s="46">
        <v>13.1</v>
      </c>
      <c r="L4" s="46">
        <v>14.2</v>
      </c>
      <c r="M4" s="46">
        <v>14.3</v>
      </c>
      <c r="N4" s="46">
        <v>13.5</v>
      </c>
      <c r="O4" s="46">
        <v>14.6</v>
      </c>
      <c r="P4" s="46">
        <v>15.9</v>
      </c>
      <c r="Q4" s="46">
        <v>16.8</v>
      </c>
      <c r="R4" s="46">
        <v>17.8</v>
      </c>
      <c r="S4" s="46">
        <v>20.5</v>
      </c>
      <c r="T4" s="46">
        <v>17.8</v>
      </c>
      <c r="U4" s="46">
        <v>16.5</v>
      </c>
      <c r="V4" s="46">
        <v>23.3</v>
      </c>
      <c r="W4" s="46">
        <v>28.9</v>
      </c>
      <c r="X4" s="46">
        <v>30.5</v>
      </c>
      <c r="Y4" s="46">
        <v>27.1</v>
      </c>
      <c r="Z4" s="46">
        <v>20.7</v>
      </c>
      <c r="AA4" s="46">
        <v>16.7</v>
      </c>
    </row>
    <row r="5">
      <c r="A5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</row>
    <row r="6">
      <c r="A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</row>
    <row r="7">
      <c r="A7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</row>
    <row r="8">
      <c r="A8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</row>
    <row r="9">
      <c r="A9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</row>
    <row r="10">
      <c r="A10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</row>
    <row r="11">
      <c r="A11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</row>
    <row r="12">
      <c r="A12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</row>
    <row r="13">
      <c r="A13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</row>
    <row r="14">
      <c r="A14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</row>
    <row r="15">
      <c r="A15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</row>
    <row r="16">
      <c r="A1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</row>
    <row r="17">
      <c r="A17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</row>
    <row r="18">
      <c r="A18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</row>
    <row r="19">
      <c r="A19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</row>
    <row r="20">
      <c r="A20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</row>
    <row r="21">
      <c r="A21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</row>
    <row r="22">
      <c r="A22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</row>
    <row r="23">
      <c r="A23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</row>
    <row r="24">
      <c r="A24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</row>
    <row r="25">
      <c r="A2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</row>
    <row r="26">
      <c r="A2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</row>
    <row r="27">
      <c r="A27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</row>
    <row r="28">
      <c r="A28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</row>
    <row r="29">
      <c r="A2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</row>
    <row r="30">
      <c r="A30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</row>
    <row r="31">
      <c r="A31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</row>
    <row r="32">
      <c r="A32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</row>
    <row r="33">
      <c r="A33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</row>
    <row r="34">
      <c r="A34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</row>
    <row r="35">
      <c r="A3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</row>
    <row r="36">
      <c r="A3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</row>
    <row r="37">
      <c r="A37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</row>
    <row r="38">
      <c r="A38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</row>
    <row r="39">
      <c r="A3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>
      <c r="A40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</row>
    <row r="41">
      <c r="A4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>
      <c r="A42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>
      <c r="A43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  <row r="44">
      <c r="A44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</row>
    <row r="45">
      <c r="A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</row>
    <row r="46">
      <c r="A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</row>
    <row r="47">
      <c r="A47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</row>
    <row r="48">
      <c r="A48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</row>
    <row r="49">
      <c r="A4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</row>
    <row r="50">
      <c r="A50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</row>
    <row r="51">
      <c r="A51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</row>
    <row r="52">
      <c r="A52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</row>
    <row r="53">
      <c r="A53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</row>
    <row r="54">
      <c r="A54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</row>
    <row r="55">
      <c r="A55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</row>
    <row r="56">
      <c r="A5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</row>
    <row r="57">
      <c r="A57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</row>
    <row r="58">
      <c r="A5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</row>
    <row r="59">
      <c r="A5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</row>
    <row r="60">
      <c r="A60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</row>
    <row r="61">
      <c r="A61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</row>
    <row r="62">
      <c r="A62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</row>
    <row r="63">
      <c r="A63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</row>
    <row r="64">
      <c r="A64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</row>
    <row r="65">
      <c r="A65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</row>
    <row r="66">
      <c r="A6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</row>
    <row r="67">
      <c r="A67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</row>
    <row r="68">
      <c r="A6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</row>
    <row r="69">
      <c r="A6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</row>
    <row r="70">
      <c r="A70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</row>
    <row r="71">
      <c r="A71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</row>
    <row r="72">
      <c r="A72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</row>
    <row r="73">
      <c r="A73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</row>
    <row r="74">
      <c r="A74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</row>
    <row r="75">
      <c r="A75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</row>
    <row r="76">
      <c r="A7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</row>
    <row r="77">
      <c r="A77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</row>
    <row r="78">
      <c r="A7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</row>
    <row r="79">
      <c r="A7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7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31.711"/>
    <col min="2" max="27" bestFit="1" customWidth="1" hidden="false" width="11"/>
  </cols>
  <sheetData>
    <row r="1">
      <c r="A1" s="1" t="str">
        <f>=HYPERLINK("#'index'!B53", "back to index")</f>
      </c>
      <c r="B1" s="47" t="inlineStr">
        <is>
          <t>2000</t>
        </is>
      </c>
      <c r="C1" s="47" t="inlineStr">
        <is>
          <t>2001</t>
        </is>
      </c>
      <c r="D1" s="47" t="inlineStr">
        <is>
          <t>2002</t>
        </is>
      </c>
      <c r="E1" s="47" t="inlineStr">
        <is>
          <t>2003</t>
        </is>
      </c>
      <c r="F1" s="47" t="inlineStr">
        <is>
          <t>2004</t>
        </is>
      </c>
      <c r="G1" s="47" t="inlineStr">
        <is>
          <t>2005</t>
        </is>
      </c>
      <c r="H1" s="47" t="inlineStr">
        <is>
          <t>2006</t>
        </is>
      </c>
      <c r="I1" s="47" t="inlineStr">
        <is>
          <t>2007</t>
        </is>
      </c>
      <c r="J1" s="47" t="inlineStr">
        <is>
          <t>2008</t>
        </is>
      </c>
      <c r="K1" s="47" t="inlineStr">
        <is>
          <t>2009</t>
        </is>
      </c>
      <c r="L1" s="47" t="inlineStr">
        <is>
          <t>2010</t>
        </is>
      </c>
      <c r="M1" s="47" t="inlineStr">
        <is>
          <t>2011</t>
        </is>
      </c>
      <c r="N1" s="47" t="inlineStr">
        <is>
          <t>2012</t>
        </is>
      </c>
      <c r="O1" s="47" t="inlineStr">
        <is>
          <t>2013</t>
        </is>
      </c>
      <c r="P1" s="47" t="inlineStr">
        <is>
          <t>2014</t>
        </is>
      </c>
      <c r="Q1" s="47" t="inlineStr">
        <is>
          <t>2015</t>
        </is>
      </c>
      <c r="R1" s="47" t="inlineStr">
        <is>
          <t>2016</t>
        </is>
      </c>
      <c r="S1" s="47" t="inlineStr">
        <is>
          <t>2017</t>
        </is>
      </c>
      <c r="T1" s="47" t="inlineStr">
        <is>
          <t>2018</t>
        </is>
      </c>
      <c r="U1" s="47" t="inlineStr">
        <is>
          <t>2019</t>
        </is>
      </c>
      <c r="V1" s="47" t="inlineStr">
        <is>
          <t>2020</t>
        </is>
      </c>
      <c r="W1" s="47" t="inlineStr">
        <is>
          <t>2021</t>
        </is>
      </c>
      <c r="X1" s="47" t="inlineStr">
        <is>
          <t>2022</t>
        </is>
      </c>
      <c r="Y1" s="47" t="inlineStr">
        <is>
          <t>2023</t>
        </is>
      </c>
      <c r="Z1" s="47" t="inlineStr">
        <is>
          <t>2024</t>
        </is>
      </c>
      <c r="AA1" s="47" t="inlineStr">
        <is>
          <t>2025</t>
        </is>
      </c>
    </row>
    <row r="2">
      <c r="A2" t="inlineStr">
        <is>
          <t>Intentional Self-Harm (Suicide)</t>
        </is>
      </c>
      <c r="B2" s="47">
        <v>844</v>
      </c>
      <c r="C2" s="47">
        <v>916</v>
      </c>
      <c r="D2" s="47">
        <v>900</v>
      </c>
      <c r="E2" s="47">
        <v>961</v>
      </c>
      <c r="F2" s="47">
        <v>966</v>
      </c>
      <c r="G2" s="47">
        <v>888</v>
      </c>
      <c r="H2" s="47">
        <v>894</v>
      </c>
      <c r="I2" s="47">
        <v>968</v>
      </c>
      <c r="J2" s="47">
        <v>967</v>
      </c>
      <c r="K2" s="47">
        <v>1114</v>
      </c>
      <c r="L2" s="47">
        <v>1088</v>
      </c>
      <c r="M2" s="47">
        <v>1134</v>
      </c>
      <c r="N2" s="47">
        <v>1124</v>
      </c>
      <c r="O2" s="47">
        <v>1204</v>
      </c>
      <c r="P2" s="47">
        <v>1265</v>
      </c>
      <c r="Q2" s="47">
        <v>1274</v>
      </c>
      <c r="R2" s="47">
        <v>1403</v>
      </c>
      <c r="S2" s="47">
        <v>1452</v>
      </c>
      <c r="T2" s="47">
        <v>1565</v>
      </c>
      <c r="U2" s="47">
        <v>1582</v>
      </c>
      <c r="V2" s="47">
        <v>1488</v>
      </c>
      <c r="W2" s="47">
        <v>1659</v>
      </c>
      <c r="X2" s="47">
        <v>1626</v>
      </c>
      <c r="Y2" s="47">
        <v>1658</v>
      </c>
      <c r="Z2" s="47">
        <v>1635</v>
      </c>
      <c r="AA2" s="47">
        <v>1667</v>
      </c>
    </row>
    <row r="3">
      <c r="A3" t="inlineStr">
        <is>
          <t>Motor Vehicle Crashes (MVC)</t>
        </is>
      </c>
      <c r="B3" s="47">
        <v>1303</v>
      </c>
      <c r="C3" s="47">
        <v>1509</v>
      </c>
      <c r="D3" s="47">
        <v>1492</v>
      </c>
      <c r="E3" s="47">
        <v>1387</v>
      </c>
      <c r="F3" s="47">
        <v>1482</v>
      </c>
      <c r="G3" s="47">
        <v>1568</v>
      </c>
      <c r="H3" s="47">
        <v>1670</v>
      </c>
      <c r="I3" s="47">
        <v>1673</v>
      </c>
      <c r="J3" s="47">
        <v>1456</v>
      </c>
      <c r="K3" s="47">
        <v>1253</v>
      </c>
      <c r="L3" s="47">
        <v>1223</v>
      </c>
      <c r="M3" s="47">
        <v>1248</v>
      </c>
      <c r="N3" s="47">
        <v>1177</v>
      </c>
      <c r="O3" s="47">
        <v>1223</v>
      </c>
      <c r="P3" s="47">
        <v>1219</v>
      </c>
      <c r="Q3" s="47">
        <v>1392</v>
      </c>
      <c r="R3" s="47">
        <v>1614</v>
      </c>
      <c r="S3" s="47">
        <v>1554</v>
      </c>
      <c r="T3" s="47">
        <v>1516</v>
      </c>
      <c r="U3" s="47">
        <v>1519</v>
      </c>
      <c r="V3" s="47">
        <v>1791</v>
      </c>
      <c r="W3" s="47">
        <v>1979</v>
      </c>
      <c r="X3" s="47">
        <v>1916</v>
      </c>
      <c r="Y3" s="47">
        <v>1799</v>
      </c>
      <c r="Z3" s="47">
        <v>1540</v>
      </c>
      <c r="AA3" s="47">
        <v>1488</v>
      </c>
    </row>
    <row r="4">
      <c r="A4" t="inlineStr">
        <is>
          <t>Poisoning</t>
        </is>
      </c>
      <c r="B4" s="47">
        <v>321</v>
      </c>
      <c r="C4" s="47">
        <v>424</v>
      </c>
      <c r="D4" s="47">
        <v>486</v>
      </c>
      <c r="E4" s="47">
        <v>516</v>
      </c>
      <c r="F4" s="47">
        <v>568</v>
      </c>
      <c r="G4" s="47">
        <v>564</v>
      </c>
      <c r="H4" s="47">
        <v>636</v>
      </c>
      <c r="I4" s="47">
        <v>764</v>
      </c>
      <c r="J4" s="47">
        <v>835</v>
      </c>
      <c r="K4" s="47">
        <v>898</v>
      </c>
      <c r="L4" s="47">
        <v>940</v>
      </c>
      <c r="M4" s="47">
        <v>973</v>
      </c>
      <c r="N4" s="47">
        <v>912</v>
      </c>
      <c r="O4" s="47">
        <v>982</v>
      </c>
      <c r="P4" s="47">
        <v>1056</v>
      </c>
      <c r="Q4" s="47">
        <v>1172</v>
      </c>
      <c r="R4" s="47">
        <v>1317</v>
      </c>
      <c r="S4" s="47">
        <v>1461</v>
      </c>
      <c r="T4" s="47">
        <v>1290</v>
      </c>
      <c r="U4" s="47">
        <v>1307</v>
      </c>
      <c r="V4" s="47">
        <v>1899</v>
      </c>
      <c r="W4" s="47">
        <v>2341</v>
      </c>
      <c r="X4" s="47">
        <v>2609</v>
      </c>
      <c r="Y4" s="47">
        <v>2467</v>
      </c>
      <c r="Z4" s="47">
        <v>1944</v>
      </c>
      <c r="AA4" s="47">
        <v>1631</v>
      </c>
    </row>
    <row r="5">
      <c r="A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</row>
    <row r="6">
      <c r="A6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</row>
    <row r="7">
      <c r="A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</row>
    <row r="8">
      <c r="A8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</row>
    <row r="9">
      <c r="A9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</row>
    <row r="10">
      <c r="A10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</row>
    <row r="11">
      <c r="A11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</row>
    <row r="12">
      <c r="A12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</row>
    <row r="13">
      <c r="A13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</row>
    <row r="14">
      <c r="A14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</row>
    <row r="15">
      <c r="A15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</row>
    <row r="16">
      <c r="A1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</row>
    <row r="17">
      <c r="A1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</row>
    <row r="18">
      <c r="A18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</row>
    <row r="19">
      <c r="A19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</row>
    <row r="20">
      <c r="A20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</row>
    <row r="21">
      <c r="A2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</row>
    <row r="22">
      <c r="A22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</row>
    <row r="23">
      <c r="A23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</row>
    <row r="24">
      <c r="A24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</row>
    <row r="25">
      <c r="A2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</row>
    <row r="26">
      <c r="A26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</row>
    <row r="27">
      <c r="A2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</row>
    <row r="28">
      <c r="A28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</row>
    <row r="29">
      <c r="A29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</row>
    <row r="30">
      <c r="A30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</row>
    <row r="31">
      <c r="A31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</row>
    <row r="32">
      <c r="A32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</row>
    <row r="33">
      <c r="A33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</row>
    <row r="34">
      <c r="A34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</row>
    <row r="35">
      <c r="A35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</row>
    <row r="36">
      <c r="A3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</row>
    <row r="37">
      <c r="A3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</row>
    <row r="38">
      <c r="A3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</row>
    <row r="39">
      <c r="A3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</row>
    <row r="40">
      <c r="A40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</row>
    <row r="41">
      <c r="A41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</row>
    <row r="42">
      <c r="A42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</row>
    <row r="43">
      <c r="A43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</row>
    <row r="44">
      <c r="A44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</row>
    <row r="45">
      <c r="A45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</row>
    <row r="46">
      <c r="A46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</row>
    <row r="47">
      <c r="A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</row>
    <row r="48">
      <c r="A48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</row>
    <row r="49">
      <c r="A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</row>
    <row r="50">
      <c r="A50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</row>
    <row r="51">
      <c r="A51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</row>
    <row r="52">
      <c r="A52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</row>
    <row r="53">
      <c r="A53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</row>
    <row r="54">
      <c r="A54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</row>
    <row r="55">
      <c r="A55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</row>
    <row r="56">
      <c r="A5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</row>
    <row r="57">
      <c r="A5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</row>
    <row r="58">
      <c r="A58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</row>
    <row r="59">
      <c r="A5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</row>
    <row r="60">
      <c r="A60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</row>
    <row r="61">
      <c r="A61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</row>
    <row r="62">
      <c r="A62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</row>
    <row r="63">
      <c r="A63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</row>
    <row r="64">
      <c r="A64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</row>
    <row r="65">
      <c r="A65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</row>
    <row r="66">
      <c r="A66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</row>
    <row r="67">
      <c r="A6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</row>
    <row r="68">
      <c r="A68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</row>
    <row r="69">
      <c r="A6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</row>
    <row r="70">
      <c r="A70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</row>
    <row r="71">
      <c r="A71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</row>
    <row r="72">
      <c r="A72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</row>
    <row r="73">
      <c r="A73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</row>
    <row r="74">
      <c r="A74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</row>
    <row r="75">
      <c r="A75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</row>
    <row r="76">
      <c r="A76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</row>
    <row r="77">
      <c r="A7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</row>
    <row r="78">
      <c r="A78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</row>
    <row r="79">
      <c r="A7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=HYPERLINK("#'index'!B54", "back to index")</f>
      </c>
      <c r="B1" s="48" t="inlineStr">
        <is>
          <t>2000</t>
        </is>
      </c>
      <c r="C1" s="48" t="inlineStr">
        <is>
          <t>2001</t>
        </is>
      </c>
      <c r="D1" s="48" t="inlineStr">
        <is>
          <t>2002</t>
        </is>
      </c>
      <c r="E1" s="48" t="inlineStr">
        <is>
          <t>2003</t>
        </is>
      </c>
      <c r="F1" s="48" t="inlineStr">
        <is>
          <t>2004</t>
        </is>
      </c>
      <c r="G1" s="48" t="inlineStr">
        <is>
          <t>2005</t>
        </is>
      </c>
      <c r="H1" s="48" t="inlineStr">
        <is>
          <t>2006</t>
        </is>
      </c>
      <c r="I1" s="48" t="inlineStr">
        <is>
          <t>2007</t>
        </is>
      </c>
      <c r="J1" s="48" t="inlineStr">
        <is>
          <t>2008</t>
        </is>
      </c>
      <c r="K1" s="48" t="inlineStr">
        <is>
          <t>2009</t>
        </is>
      </c>
      <c r="L1" s="48" t="inlineStr">
        <is>
          <t>2010</t>
        </is>
      </c>
      <c r="M1" s="48" t="inlineStr">
        <is>
          <t>2011</t>
        </is>
      </c>
      <c r="N1" s="48" t="inlineStr">
        <is>
          <t>2012</t>
        </is>
      </c>
      <c r="O1" s="48" t="inlineStr">
        <is>
          <t>2013</t>
        </is>
      </c>
      <c r="P1" s="48" t="inlineStr">
        <is>
          <t>2014</t>
        </is>
      </c>
      <c r="Q1" s="48" t="inlineStr">
        <is>
          <t>2015</t>
        </is>
      </c>
      <c r="R1" s="48" t="inlineStr">
        <is>
          <t>2016</t>
        </is>
      </c>
      <c r="S1" s="48" t="inlineStr">
        <is>
          <t>2017</t>
        </is>
      </c>
      <c r="T1" s="48" t="inlineStr">
        <is>
          <t>2018</t>
        </is>
      </c>
      <c r="U1" s="48" t="inlineStr">
        <is>
          <t>2019</t>
        </is>
      </c>
      <c r="V1" s="48" t="inlineStr">
        <is>
          <t>2020</t>
        </is>
      </c>
      <c r="W1" s="48" t="inlineStr">
        <is>
          <t>2021</t>
        </is>
      </c>
      <c r="X1" s="48" t="inlineStr">
        <is>
          <t>2022</t>
        </is>
      </c>
      <c r="Y1" s="48" t="inlineStr">
        <is>
          <t>2023</t>
        </is>
      </c>
      <c r="Z1" s="48" t="inlineStr">
        <is>
          <t>2024</t>
        </is>
      </c>
      <c r="AA1" s="48" t="inlineStr">
        <is>
          <t>2025</t>
        </is>
      </c>
    </row>
    <row r="2">
      <c r="A2" t="inlineStr">
        <is>
          <t>GA. Black or African-American</t>
        </is>
      </c>
      <c r="B2" s="48">
        <v>5.3</v>
      </c>
      <c r="C2" s="48">
        <v>3.9</v>
      </c>
      <c r="D2" s="48">
        <v>4.6</v>
      </c>
      <c r="E2" s="48">
        <v>4.9</v>
      </c>
      <c r="F2" s="48">
        <v>5.2</v>
      </c>
      <c r="G2" s="48">
        <v>5.3</v>
      </c>
      <c r="H2" s="48">
        <v>5</v>
      </c>
      <c r="I2" s="48">
        <v>4.2</v>
      </c>
      <c r="J2" s="48">
        <v>5</v>
      </c>
      <c r="K2" s="48">
        <v>5.1</v>
      </c>
      <c r="L2" s="48">
        <v>5</v>
      </c>
      <c r="M2" s="48">
        <v>5</v>
      </c>
      <c r="N2" s="48">
        <v>4.6</v>
      </c>
      <c r="O2" s="48">
        <v>4.7</v>
      </c>
      <c r="P2" s="48">
        <v>5.3</v>
      </c>
      <c r="Q2" s="48">
        <v>6.3</v>
      </c>
      <c r="R2" s="48">
        <v>6.1</v>
      </c>
      <c r="S2" s="48">
        <v>6.6</v>
      </c>
      <c r="T2" s="48">
        <v>8.1</v>
      </c>
      <c r="U2" s="48">
        <v>7.9</v>
      </c>
      <c r="V2" s="48">
        <v>8.5</v>
      </c>
      <c r="W2" s="48">
        <v>11.1</v>
      </c>
      <c r="X2" s="48">
        <v>10.1</v>
      </c>
      <c r="Y2" s="48">
        <v>10.4</v>
      </c>
      <c r="Z2" s="48">
        <v>10.3</v>
      </c>
      <c r="AA2" s="48">
        <v>10.1</v>
      </c>
    </row>
    <row r="3">
      <c r="A3" t="inlineStr">
        <is>
          <t>GA. White</t>
        </is>
      </c>
      <c r="B3" s="48">
        <v>12.6</v>
      </c>
      <c r="C3" s="48">
        <v>14.1</v>
      </c>
      <c r="D3" s="48">
        <v>13.6</v>
      </c>
      <c r="E3" s="48">
        <v>14.1</v>
      </c>
      <c r="F3" s="48">
        <v>13.9</v>
      </c>
      <c r="G3" s="48">
        <v>12.4</v>
      </c>
      <c r="H3" s="48">
        <v>12.3</v>
      </c>
      <c r="I3" s="48">
        <v>13.7</v>
      </c>
      <c r="J3" s="48">
        <v>12.7</v>
      </c>
      <c r="K3" s="48">
        <v>14.9</v>
      </c>
      <c r="L3" s="48">
        <v>14.2</v>
      </c>
      <c r="M3" s="48">
        <v>14.9</v>
      </c>
      <c r="N3" s="48">
        <v>14.4</v>
      </c>
      <c r="O3" s="48">
        <v>15.9</v>
      </c>
      <c r="P3" s="48">
        <v>16.5</v>
      </c>
      <c r="Q3" s="48">
        <v>16</v>
      </c>
      <c r="R3" s="48">
        <v>17.7</v>
      </c>
      <c r="S3" s="48">
        <v>18.1</v>
      </c>
      <c r="T3" s="48">
        <v>18.9</v>
      </c>
      <c r="U3" s="48">
        <v>19.4</v>
      </c>
      <c r="V3" s="48">
        <v>17.6</v>
      </c>
      <c r="W3" s="48">
        <v>18.4</v>
      </c>
      <c r="X3" s="48">
        <v>18.5</v>
      </c>
      <c r="Y3" s="48">
        <v>18.2</v>
      </c>
      <c r="Z3" s="48">
        <v>17.8</v>
      </c>
      <c r="AA3" s="48">
        <v>17.5</v>
      </c>
    </row>
    <row r="4">
      <c r="A4" t="inlineStr">
        <is>
          <t>Georgia</t>
        </is>
      </c>
      <c r="B4" s="48">
        <v>10.6</v>
      </c>
      <c r="C4" s="48">
        <v>11.2</v>
      </c>
      <c r="D4" s="48">
        <v>11</v>
      </c>
      <c r="E4" s="48">
        <v>11.5</v>
      </c>
      <c r="F4" s="48">
        <v>11.2</v>
      </c>
      <c r="G4" s="48">
        <v>10.2</v>
      </c>
      <c r="H4" s="48">
        <v>9.9</v>
      </c>
      <c r="I4" s="48">
        <v>10.6</v>
      </c>
      <c r="J4" s="48">
        <v>10.3</v>
      </c>
      <c r="K4" s="48">
        <v>11.6</v>
      </c>
      <c r="L4" s="48">
        <v>11.2</v>
      </c>
      <c r="M4" s="48">
        <v>11.5</v>
      </c>
      <c r="N4" s="48">
        <v>11.2</v>
      </c>
      <c r="O4" s="48">
        <v>11.9</v>
      </c>
      <c r="P4" s="48">
        <v>12.4</v>
      </c>
      <c r="Q4" s="48">
        <v>12.3</v>
      </c>
      <c r="R4" s="48">
        <v>13.3</v>
      </c>
      <c r="S4" s="48">
        <v>13.6</v>
      </c>
      <c r="T4" s="48">
        <v>14.5</v>
      </c>
      <c r="U4" s="48">
        <v>14.6</v>
      </c>
      <c r="V4" s="48">
        <v>13.7</v>
      </c>
      <c r="W4" s="48">
        <v>15.1</v>
      </c>
      <c r="X4" s="48">
        <v>14.7</v>
      </c>
      <c r="Y4" s="48">
        <v>14.6</v>
      </c>
      <c r="Z4" s="48">
        <v>14.2</v>
      </c>
      <c r="AA4" s="48">
        <v>14.2</v>
      </c>
    </row>
    <row r="5">
      <c r="A5" t="inlineStr">
        <is>
          <t>U.S.</t>
        </is>
      </c>
      <c r="B5" s="48">
        <v>10.4</v>
      </c>
      <c r="C5" s="48">
        <v>10.7</v>
      </c>
      <c r="D5" s="48">
        <v>10.9</v>
      </c>
      <c r="E5" s="48">
        <v>10.8</v>
      </c>
      <c r="F5" s="48">
        <v>11</v>
      </c>
      <c r="G5" s="48">
        <v>10.9</v>
      </c>
      <c r="H5" s="48">
        <v>10.9</v>
      </c>
      <c r="I5" s="48">
        <v>11.3</v>
      </c>
      <c r="J5" s="48">
        <v>11.6</v>
      </c>
      <c r="K5" s="48">
        <v>11.7</v>
      </c>
      <c r="L5" s="48">
        <v>12.1</v>
      </c>
      <c r="M5" s="48">
        <v>12.3</v>
      </c>
      <c r="N5" s="48">
        <v>12.6</v>
      </c>
      <c r="O5" s="48">
        <v>12.6</v>
      </c>
      <c r="P5" s="48">
        <v>13</v>
      </c>
      <c r="Q5" s="48">
        <v>13.3</v>
      </c>
      <c r="R5" s="48">
        <v>13.5</v>
      </c>
      <c r="S5" s="48">
        <v>14</v>
      </c>
      <c r="T5" s="48">
        <v>14.2</v>
      </c>
      <c r="U5" s="48">
        <v>13.9</v>
      </c>
      <c r="V5" s="48">
        <v>13.5</v>
      </c>
      <c r="W5" s="48">
        <v>14.1</v>
      </c>
      <c r="X5" s="48">
        <v>14.2</v>
      </c>
      <c r="Y5" s="48">
        <v>14.1</v>
      </c>
      <c r="Z5" s="48">
        <v>13.7</v>
      </c>
      <c r="AA5" s="48" t="inlineStr">
        <is>
          <t/>
        </is>
      </c>
    </row>
    <row r="6">
      <c r="A6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</row>
    <row r="7">
      <c r="A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>
      <c r="A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>
      <c r="A9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</row>
    <row r="10">
      <c r="A10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</row>
    <row r="11">
      <c r="A11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</row>
    <row r="12">
      <c r="A12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</row>
    <row r="13">
      <c r="A13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</row>
    <row r="14">
      <c r="A14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</row>
    <row r="15">
      <c r="A15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</row>
    <row r="16">
      <c r="A16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</row>
    <row r="17">
      <c r="A1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</row>
    <row r="18">
      <c r="A1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</row>
    <row r="19">
      <c r="A19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</row>
    <row r="20">
      <c r="A20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</row>
    <row r="21">
      <c r="A21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</row>
    <row r="22">
      <c r="A22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</row>
    <row r="23">
      <c r="A23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</row>
    <row r="24">
      <c r="A24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</row>
    <row r="25">
      <c r="A25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</row>
    <row r="26">
      <c r="A26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</row>
    <row r="27">
      <c r="A2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</row>
    <row r="28">
      <c r="A2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</row>
    <row r="29">
      <c r="A2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</row>
    <row r="30">
      <c r="A30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</row>
    <row r="31">
      <c r="A31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</row>
    <row r="32">
      <c r="A32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</row>
    <row r="33">
      <c r="A33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</row>
    <row r="34">
      <c r="A34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</row>
    <row r="35">
      <c r="A35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</row>
    <row r="36">
      <c r="A3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</row>
    <row r="37">
      <c r="A37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</row>
    <row r="38">
      <c r="A3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</row>
    <row r="39">
      <c r="A3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</row>
    <row r="40">
      <c r="A40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</row>
    <row r="41">
      <c r="A41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</row>
    <row r="42">
      <c r="A42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</row>
    <row r="43">
      <c r="A43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</row>
    <row r="44">
      <c r="A44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</row>
    <row r="45">
      <c r="A45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</row>
    <row r="46">
      <c r="A4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</row>
    <row r="47">
      <c r="A47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</row>
    <row r="48">
      <c r="A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</row>
    <row r="49">
      <c r="A4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</row>
    <row r="50">
      <c r="A50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>
      <c r="A51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>
      <c r="A52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>
      <c r="A53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>
      <c r="A54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>
      <c r="A55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>
      <c r="A56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>
      <c r="A57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>
      <c r="A5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>
      <c r="A5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</row>
    <row r="60">
      <c r="A60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</row>
    <row r="61">
      <c r="A61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</row>
    <row r="62">
      <c r="A62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</row>
    <row r="63">
      <c r="A63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</row>
    <row r="64">
      <c r="A64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</row>
    <row r="65">
      <c r="A65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</row>
    <row r="66">
      <c r="A66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</row>
    <row r="67">
      <c r="A67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</row>
    <row r="68">
      <c r="A6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</row>
    <row r="69">
      <c r="A6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</row>
    <row r="70">
      <c r="A70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</row>
    <row r="71">
      <c r="A71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</row>
    <row r="72">
      <c r="A72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</row>
    <row r="73">
      <c r="A73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</row>
    <row r="74">
      <c r="A74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</row>
    <row r="75">
      <c r="A75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</row>
    <row r="76">
      <c r="A76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</row>
    <row r="77">
      <c r="A77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</row>
    <row r="78">
      <c r="A7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</row>
    <row r="79">
      <c r="A7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</row>
    <row r="80">
      <c r="A80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</row>
    <row r="81">
      <c r="A81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</row>
    <row r="82">
      <c r="A82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</row>
    <row r="83">
      <c r="A83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</row>
    <row r="84">
      <c r="A84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</row>
    <row r="85">
      <c r="A85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</row>
    <row r="86">
      <c r="A86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</row>
    <row r="87">
      <c r="A87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</row>
    <row r="88">
      <c r="A8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</row>
    <row r="89">
      <c r="A8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</row>
    <row r="90">
      <c r="A90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</row>
    <row r="91">
      <c r="A91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</row>
    <row r="92">
      <c r="A92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</row>
    <row r="93">
      <c r="A93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</row>
    <row r="94">
      <c r="A94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</row>
    <row r="95">
      <c r="A9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</row>
    <row r="96">
      <c r="A96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</row>
    <row r="97">
      <c r="A97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</row>
    <row r="98">
      <c r="A9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</row>
    <row r="99">
      <c r="A9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</row>
    <row r="100">
      <c r="A100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</row>
    <row r="101">
      <c r="A101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</row>
    <row r="102">
      <c r="A102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</row>
    <row r="103">
      <c r="A103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</row>
    <row r="104">
      <c r="A104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=HYPERLINK("#'index'!B55", "back to index")</f>
      </c>
      <c r="B1" s="49" t="inlineStr">
        <is>
          <t>2000</t>
        </is>
      </c>
      <c r="C1" s="49" t="inlineStr">
        <is>
          <t>2001</t>
        </is>
      </c>
      <c r="D1" s="49" t="inlineStr">
        <is>
          <t>2002</t>
        </is>
      </c>
      <c r="E1" s="49" t="inlineStr">
        <is>
          <t>2003</t>
        </is>
      </c>
      <c r="F1" s="49" t="inlineStr">
        <is>
          <t>2004</t>
        </is>
      </c>
      <c r="G1" s="49" t="inlineStr">
        <is>
          <t>2005</t>
        </is>
      </c>
      <c r="H1" s="49" t="inlineStr">
        <is>
          <t>2006</t>
        </is>
      </c>
      <c r="I1" s="49" t="inlineStr">
        <is>
          <t>2007</t>
        </is>
      </c>
      <c r="J1" s="49" t="inlineStr">
        <is>
          <t>2008</t>
        </is>
      </c>
      <c r="K1" s="49" t="inlineStr">
        <is>
          <t>2009</t>
        </is>
      </c>
      <c r="L1" s="49" t="inlineStr">
        <is>
          <t>2010</t>
        </is>
      </c>
      <c r="M1" s="49" t="inlineStr">
        <is>
          <t>2011</t>
        </is>
      </c>
      <c r="N1" s="49" t="inlineStr">
        <is>
          <t>2012</t>
        </is>
      </c>
      <c r="O1" s="49" t="inlineStr">
        <is>
          <t>2013</t>
        </is>
      </c>
      <c r="P1" s="49" t="inlineStr">
        <is>
          <t>2014</t>
        </is>
      </c>
      <c r="Q1" s="49" t="inlineStr">
        <is>
          <t>2015</t>
        </is>
      </c>
      <c r="R1" s="49" t="inlineStr">
        <is>
          <t>2016</t>
        </is>
      </c>
      <c r="S1" s="49" t="inlineStr">
        <is>
          <t>2017</t>
        </is>
      </c>
      <c r="T1" s="49" t="inlineStr">
        <is>
          <t>2018</t>
        </is>
      </c>
      <c r="U1" s="49" t="inlineStr">
        <is>
          <t>2019</t>
        </is>
      </c>
      <c r="V1" s="49" t="inlineStr">
        <is>
          <t>2020</t>
        </is>
      </c>
      <c r="W1" s="49" t="inlineStr">
        <is>
          <t>2021</t>
        </is>
      </c>
      <c r="X1" s="49" t="inlineStr">
        <is>
          <t>2022</t>
        </is>
      </c>
      <c r="Y1" s="49" t="inlineStr">
        <is>
          <t>2023</t>
        </is>
      </c>
      <c r="Z1" s="49" t="inlineStr">
        <is>
          <t>2024</t>
        </is>
      </c>
      <c r="AA1" s="49" t="inlineStr">
        <is>
          <t>2025</t>
        </is>
      </c>
    </row>
    <row r="2">
      <c r="A2" t="inlineStr">
        <is>
          <t>GA. Black or African-American</t>
        </is>
      </c>
      <c r="B2" s="49">
        <v>15.2</v>
      </c>
      <c r="C2" s="49">
        <v>16.6</v>
      </c>
      <c r="D2" s="49">
        <v>15.7</v>
      </c>
      <c r="E2" s="49">
        <v>15</v>
      </c>
      <c r="F2" s="49">
        <v>14.4</v>
      </c>
      <c r="G2" s="49">
        <v>15.6</v>
      </c>
      <c r="H2" s="49">
        <v>16.2</v>
      </c>
      <c r="I2" s="49">
        <v>16.8</v>
      </c>
      <c r="J2" s="49">
        <v>15.1</v>
      </c>
      <c r="K2" s="49">
        <v>12.2</v>
      </c>
      <c r="L2" s="49">
        <v>12.2</v>
      </c>
      <c r="M2" s="49">
        <v>11.2</v>
      </c>
      <c r="N2" s="49">
        <v>10.9</v>
      </c>
      <c r="O2" s="49">
        <v>13</v>
      </c>
      <c r="P2" s="49">
        <v>12.1</v>
      </c>
      <c r="Q2" s="49">
        <v>13.8</v>
      </c>
      <c r="R2" s="49">
        <v>16.9</v>
      </c>
      <c r="S2" s="49">
        <v>16.4</v>
      </c>
      <c r="T2" s="49">
        <v>16.6</v>
      </c>
      <c r="U2" s="49">
        <v>16.8</v>
      </c>
      <c r="V2" s="49">
        <v>19.8</v>
      </c>
      <c r="W2" s="49">
        <v>22.1</v>
      </c>
      <c r="X2" s="49">
        <v>21.5</v>
      </c>
      <c r="Y2" s="49">
        <v>19.1</v>
      </c>
      <c r="Z2" s="49">
        <v>15.6</v>
      </c>
      <c r="AA2" s="49">
        <v>14.4</v>
      </c>
    </row>
    <row r="3">
      <c r="A3" t="inlineStr">
        <is>
          <t>GA. White</t>
        </is>
      </c>
      <c r="B3" s="49">
        <v>17</v>
      </c>
      <c r="C3" s="49">
        <v>19.5</v>
      </c>
      <c r="D3" s="49">
        <v>19.4</v>
      </c>
      <c r="E3" s="49">
        <v>17.4</v>
      </c>
      <c r="F3" s="49">
        <v>19.2</v>
      </c>
      <c r="G3" s="49">
        <v>19.4</v>
      </c>
      <c r="H3" s="49">
        <v>20.4</v>
      </c>
      <c r="I3" s="49">
        <v>19.4</v>
      </c>
      <c r="J3" s="49">
        <v>16.3</v>
      </c>
      <c r="K3" s="49">
        <v>14.2</v>
      </c>
      <c r="L3" s="49">
        <v>13.5</v>
      </c>
      <c r="M3" s="49">
        <v>14.2</v>
      </c>
      <c r="N3" s="49">
        <v>12.2</v>
      </c>
      <c r="O3" s="49">
        <v>12.6</v>
      </c>
      <c r="P3" s="49">
        <v>12.8</v>
      </c>
      <c r="Q3" s="49">
        <v>14.3</v>
      </c>
      <c r="R3" s="49">
        <v>15.8</v>
      </c>
      <c r="S3" s="49">
        <v>14.9</v>
      </c>
      <c r="T3" s="49">
        <v>14.2</v>
      </c>
      <c r="U3" s="49">
        <v>13.8</v>
      </c>
      <c r="V3" s="49">
        <v>16.1</v>
      </c>
      <c r="W3" s="49">
        <v>17.5</v>
      </c>
      <c r="X3" s="49">
        <v>16.6</v>
      </c>
      <c r="Y3" s="49">
        <v>15.9</v>
      </c>
      <c r="Z3" s="49">
        <v>13.3</v>
      </c>
      <c r="AA3" s="49">
        <v>13.4</v>
      </c>
    </row>
    <row r="4">
      <c r="A4" t="inlineStr">
        <is>
          <t>Georgia</t>
        </is>
      </c>
      <c r="B4" s="49">
        <v>16.2</v>
      </c>
      <c r="C4" s="49">
        <v>18.3</v>
      </c>
      <c r="D4" s="49">
        <v>17.8</v>
      </c>
      <c r="E4" s="49">
        <v>16.3</v>
      </c>
      <c r="F4" s="49">
        <v>17.3</v>
      </c>
      <c r="G4" s="49">
        <v>17.8</v>
      </c>
      <c r="H4" s="49">
        <v>18.4</v>
      </c>
      <c r="I4" s="49">
        <v>18</v>
      </c>
      <c r="J4" s="49">
        <v>15.5</v>
      </c>
      <c r="K4" s="49">
        <v>13.2</v>
      </c>
      <c r="L4" s="49">
        <v>12.7</v>
      </c>
      <c r="M4" s="49">
        <v>12.8</v>
      </c>
      <c r="N4" s="49">
        <v>11.9</v>
      </c>
      <c r="O4" s="49">
        <v>12.2</v>
      </c>
      <c r="P4" s="49">
        <v>12.1</v>
      </c>
      <c r="Q4" s="49">
        <v>13.6</v>
      </c>
      <c r="R4" s="49">
        <v>15.4</v>
      </c>
      <c r="S4" s="49">
        <v>14.6</v>
      </c>
      <c r="T4" s="49">
        <v>14.1</v>
      </c>
      <c r="U4" s="49">
        <v>14</v>
      </c>
      <c r="V4" s="49">
        <v>16.3</v>
      </c>
      <c r="W4" s="49">
        <v>18</v>
      </c>
      <c r="X4" s="49">
        <v>17.2</v>
      </c>
      <c r="Y4" s="49">
        <v>15.8</v>
      </c>
      <c r="Z4" s="49">
        <v>13.2</v>
      </c>
      <c r="AA4" s="49">
        <v>12.7</v>
      </c>
    </row>
    <row r="5">
      <c r="A5" t="inlineStr">
        <is>
          <t>U.S.</t>
        </is>
      </c>
      <c r="B5" s="49">
        <v>15.4</v>
      </c>
      <c r="C5" s="49">
        <v>15.4</v>
      </c>
      <c r="D5" s="49">
        <v>15.8</v>
      </c>
      <c r="E5" s="49">
        <v>15.4</v>
      </c>
      <c r="F5" s="49">
        <v>15.3</v>
      </c>
      <c r="G5" s="49">
        <v>15.3</v>
      </c>
      <c r="H5" s="49">
        <v>15.2</v>
      </c>
      <c r="I5" s="49">
        <v>14.6</v>
      </c>
      <c r="J5" s="49">
        <v>13.1</v>
      </c>
      <c r="K5" s="49">
        <v>11.8</v>
      </c>
      <c r="L5" s="49">
        <v>11.4</v>
      </c>
      <c r="M5" s="49">
        <v>11.3</v>
      </c>
      <c r="N5" s="49">
        <v>11.6</v>
      </c>
      <c r="O5" s="49">
        <v>11.2</v>
      </c>
      <c r="P5" s="49">
        <v>11.1</v>
      </c>
      <c r="Q5" s="49">
        <v>11.4</v>
      </c>
      <c r="R5" s="49">
        <v>12.4</v>
      </c>
      <c r="S5" s="49">
        <v>12.3</v>
      </c>
      <c r="T5" s="49">
        <v>12.2</v>
      </c>
      <c r="U5" s="49">
        <v>11.5</v>
      </c>
      <c r="V5" s="49">
        <v>12.5</v>
      </c>
      <c r="W5" s="49">
        <v>13.8</v>
      </c>
      <c r="X5" s="49">
        <v>13.3</v>
      </c>
      <c r="Y5" s="49">
        <v>12.9</v>
      </c>
      <c r="Z5" s="49">
        <v>12</v>
      </c>
      <c r="AA5" s="49" t="inlineStr">
        <is>
          <t/>
        </is>
      </c>
    </row>
    <row r="6">
      <c r="A6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>
      <c r="A7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>
      <c r="A8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>
      <c r="A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>
      <c r="A10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>
      <c r="A11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>
      <c r="A12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>
      <c r="A13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>
      <c r="A14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>
      <c r="A15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>
      <c r="A16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>
      <c r="A17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>
      <c r="A18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>
      <c r="A1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>
      <c r="A20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>
      <c r="A21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>
      <c r="A2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>
      <c r="A23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>
      <c r="A24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>
      <c r="A25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>
      <c r="A26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>
      <c r="A27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>
      <c r="A28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>
      <c r="A2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>
      <c r="A30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>
      <c r="A31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>
      <c r="A3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>
      <c r="A33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>
      <c r="A34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>
      <c r="A35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>
      <c r="A36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>
      <c r="A3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>
      <c r="A38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>
      <c r="A3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>
      <c r="A40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>
      <c r="A41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>
      <c r="A4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>
      <c r="A4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>
      <c r="A44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>
      <c r="A45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>
      <c r="A46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>
      <c r="A47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>
      <c r="A48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>
      <c r="A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>
      <c r="A50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>
      <c r="A51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>
      <c r="A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>
      <c r="A53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>
      <c r="A54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  <row r="55">
      <c r="A55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</row>
    <row r="56">
      <c r="A56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</row>
    <row r="57">
      <c r="A57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</row>
    <row r="58">
      <c r="A58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</row>
    <row r="59">
      <c r="A5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</row>
    <row r="60">
      <c r="A6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</row>
    <row r="61">
      <c r="A6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</row>
    <row r="62">
      <c r="A62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</row>
    <row r="63">
      <c r="A63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</row>
    <row r="64">
      <c r="A64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</row>
    <row r="65">
      <c r="A65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</row>
    <row r="66">
      <c r="A66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</row>
    <row r="67">
      <c r="A67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</row>
    <row r="68">
      <c r="A68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</row>
    <row r="69">
      <c r="A6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</row>
    <row r="70">
      <c r="A7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</row>
    <row r="71">
      <c r="A7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</row>
    <row r="72">
      <c r="A72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</row>
    <row r="73">
      <c r="A73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</row>
    <row r="74">
      <c r="A74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</row>
    <row r="75">
      <c r="A75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</row>
    <row r="76">
      <c r="A76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</row>
    <row r="77">
      <c r="A77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</row>
    <row r="78">
      <c r="A7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</row>
    <row r="79">
      <c r="A7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</row>
    <row r="80">
      <c r="A80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</row>
    <row r="81">
      <c r="A81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</row>
    <row r="82">
      <c r="A82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</row>
    <row r="83">
      <c r="A83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</row>
    <row r="84">
      <c r="A84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</row>
    <row r="85">
      <c r="A85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</row>
    <row r="86">
      <c r="A86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</row>
    <row r="87">
      <c r="A87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</row>
    <row r="88">
      <c r="A88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</row>
    <row r="89">
      <c r="A8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</row>
    <row r="90">
      <c r="A90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</row>
    <row r="91">
      <c r="A91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</row>
    <row r="92">
      <c r="A92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</row>
    <row r="93">
      <c r="A93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</row>
    <row r="94">
      <c r="A94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</row>
    <row r="95">
      <c r="A95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</row>
    <row r="96">
      <c r="A96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</row>
    <row r="97">
      <c r="A97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</row>
    <row r="98">
      <c r="A9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</row>
    <row r="99">
      <c r="A9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</row>
    <row r="100">
      <c r="A100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</row>
    <row r="101">
      <c r="A101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</row>
    <row r="102">
      <c r="A102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</row>
    <row r="103">
      <c r="A103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</row>
    <row r="104">
      <c r="A104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=HYPERLINK("#'index'!B56", "back to index")</f>
      </c>
      <c r="B1" s="50" t="inlineStr">
        <is>
          <t>2000</t>
        </is>
      </c>
      <c r="C1" s="50" t="inlineStr">
        <is>
          <t>2001</t>
        </is>
      </c>
      <c r="D1" s="50" t="inlineStr">
        <is>
          <t>2002</t>
        </is>
      </c>
      <c r="E1" s="50" t="inlineStr">
        <is>
          <t>2003</t>
        </is>
      </c>
      <c r="F1" s="50" t="inlineStr">
        <is>
          <t>2004</t>
        </is>
      </c>
      <c r="G1" s="50" t="inlineStr">
        <is>
          <t>2005</t>
        </is>
      </c>
      <c r="H1" s="50" t="inlineStr">
        <is>
          <t>2006</t>
        </is>
      </c>
      <c r="I1" s="50" t="inlineStr">
        <is>
          <t>2007</t>
        </is>
      </c>
      <c r="J1" s="50" t="inlineStr">
        <is>
          <t>2008</t>
        </is>
      </c>
      <c r="K1" s="50" t="inlineStr">
        <is>
          <t>2009</t>
        </is>
      </c>
      <c r="L1" s="50" t="inlineStr">
        <is>
          <t>2010</t>
        </is>
      </c>
      <c r="M1" s="50" t="inlineStr">
        <is>
          <t>2011</t>
        </is>
      </c>
      <c r="N1" s="50" t="inlineStr">
        <is>
          <t>2012</t>
        </is>
      </c>
      <c r="O1" s="50" t="inlineStr">
        <is>
          <t>2013</t>
        </is>
      </c>
      <c r="P1" s="50" t="inlineStr">
        <is>
          <t>2014</t>
        </is>
      </c>
      <c r="Q1" s="50" t="inlineStr">
        <is>
          <t>2015</t>
        </is>
      </c>
      <c r="R1" s="50" t="inlineStr">
        <is>
          <t>2016</t>
        </is>
      </c>
      <c r="S1" s="50" t="inlineStr">
        <is>
          <t>2017</t>
        </is>
      </c>
      <c r="T1" s="50" t="inlineStr">
        <is>
          <t>2018</t>
        </is>
      </c>
      <c r="U1" s="50" t="inlineStr">
        <is>
          <t>2019</t>
        </is>
      </c>
      <c r="V1" s="50" t="inlineStr">
        <is>
          <t>2020</t>
        </is>
      </c>
      <c r="W1" s="50" t="inlineStr">
        <is>
          <t>2021</t>
        </is>
      </c>
      <c r="X1" s="50" t="inlineStr">
        <is>
          <t>2022</t>
        </is>
      </c>
      <c r="Y1" s="50" t="inlineStr">
        <is>
          <t>2023</t>
        </is>
      </c>
      <c r="Z1" s="50" t="inlineStr">
        <is>
          <t>2024</t>
        </is>
      </c>
      <c r="AA1" s="50" t="inlineStr">
        <is>
          <t>2025</t>
        </is>
      </c>
    </row>
    <row r="2">
      <c r="A2" t="inlineStr">
        <is>
          <t>GA. Black or African-American</t>
        </is>
      </c>
      <c r="B2" s="50">
        <v>15.7</v>
      </c>
      <c r="C2" s="50">
        <v>15.2</v>
      </c>
      <c r="D2" s="50">
        <v>16.1</v>
      </c>
      <c r="E2" s="50">
        <v>16.8</v>
      </c>
      <c r="F2" s="50">
        <v>14</v>
      </c>
      <c r="G2" s="50">
        <v>14.2</v>
      </c>
      <c r="H2" s="50">
        <v>14.2</v>
      </c>
      <c r="I2" s="50">
        <v>16.2</v>
      </c>
      <c r="J2" s="50">
        <v>15.3</v>
      </c>
      <c r="K2" s="50">
        <v>12.5</v>
      </c>
      <c r="L2" s="50">
        <v>12.4</v>
      </c>
      <c r="M2" s="50">
        <v>12.5</v>
      </c>
      <c r="N2" s="50">
        <v>13.4</v>
      </c>
      <c r="O2" s="50">
        <v>13</v>
      </c>
      <c r="P2" s="50">
        <v>14.6</v>
      </c>
      <c r="Q2" s="50">
        <v>14.9</v>
      </c>
      <c r="R2" s="50">
        <v>17.4</v>
      </c>
      <c r="S2" s="50">
        <v>17.6</v>
      </c>
      <c r="T2" s="50">
        <v>16.4</v>
      </c>
      <c r="U2" s="50">
        <v>17.5</v>
      </c>
      <c r="V2" s="50">
        <v>23.6</v>
      </c>
      <c r="W2" s="50">
        <v>26.7</v>
      </c>
      <c r="X2" s="50">
        <v>25.7</v>
      </c>
      <c r="Y2" s="50">
        <v>22.6</v>
      </c>
      <c r="Z2" s="50">
        <v>20.7</v>
      </c>
      <c r="AA2" s="50">
        <v>18.5</v>
      </c>
    </row>
    <row r="3">
      <c r="A3" t="inlineStr">
        <is>
          <t>GA. White</t>
        </is>
      </c>
      <c r="B3" s="50">
        <v>4.3</v>
      </c>
      <c r="C3" s="50">
        <v>4.5</v>
      </c>
      <c r="D3" s="50">
        <v>4.1</v>
      </c>
      <c r="E3" s="50">
        <v>4.6</v>
      </c>
      <c r="F3" s="50">
        <v>4.5</v>
      </c>
      <c r="G3" s="50">
        <v>3.8</v>
      </c>
      <c r="H3" s="50">
        <v>3.8</v>
      </c>
      <c r="I3" s="50">
        <v>4.1</v>
      </c>
      <c r="J3" s="50">
        <v>3.6</v>
      </c>
      <c r="K3" s="50">
        <v>3.6</v>
      </c>
      <c r="L3" s="50">
        <v>3.3</v>
      </c>
      <c r="M3" s="50">
        <v>3.3</v>
      </c>
      <c r="N3" s="50">
        <v>2.5</v>
      </c>
      <c r="O3" s="50">
        <v>3.2</v>
      </c>
      <c r="P3" s="50">
        <v>2.7</v>
      </c>
      <c r="Q3" s="50">
        <v>3.2</v>
      </c>
      <c r="R3" s="50">
        <v>3.3</v>
      </c>
      <c r="S3" s="50">
        <v>3.1</v>
      </c>
      <c r="T3" s="50">
        <v>3.6</v>
      </c>
      <c r="U3" s="50">
        <v>3.4</v>
      </c>
      <c r="V3" s="50">
        <v>4.1</v>
      </c>
      <c r="W3" s="50">
        <v>3.8</v>
      </c>
      <c r="X3" s="50">
        <v>4.4</v>
      </c>
      <c r="Y3" s="50">
        <v>3.3</v>
      </c>
      <c r="Z3" s="50">
        <v>3.4</v>
      </c>
      <c r="AA3" s="50">
        <v>2.8</v>
      </c>
    </row>
    <row r="4">
      <c r="A4" t="inlineStr">
        <is>
          <t>Georgia</t>
        </is>
      </c>
      <c r="B4" s="50">
        <v>7.7</v>
      </c>
      <c r="C4" s="50">
        <v>7.7</v>
      </c>
      <c r="D4" s="50">
        <v>7.6</v>
      </c>
      <c r="E4" s="50">
        <v>8.2</v>
      </c>
      <c r="F4" s="50">
        <v>7.3</v>
      </c>
      <c r="G4" s="50">
        <v>7</v>
      </c>
      <c r="H4" s="50">
        <v>7</v>
      </c>
      <c r="I4" s="50">
        <v>7.9</v>
      </c>
      <c r="J4" s="50">
        <v>7.2</v>
      </c>
      <c r="K4" s="50">
        <v>6.5</v>
      </c>
      <c r="L4" s="50">
        <v>6.3</v>
      </c>
      <c r="M4" s="50">
        <v>6.3</v>
      </c>
      <c r="N4" s="50">
        <v>6.4</v>
      </c>
      <c r="O4" s="50">
        <v>6.4</v>
      </c>
      <c r="P4" s="50">
        <v>6.6</v>
      </c>
      <c r="Q4" s="50">
        <v>7</v>
      </c>
      <c r="R4" s="50">
        <v>7.9</v>
      </c>
      <c r="S4" s="50">
        <v>7.9</v>
      </c>
      <c r="T4" s="50">
        <v>7.7</v>
      </c>
      <c r="U4" s="50">
        <v>8</v>
      </c>
      <c r="V4" s="50">
        <v>10.5</v>
      </c>
      <c r="W4" s="50">
        <v>11.4</v>
      </c>
      <c r="X4" s="50">
        <v>11.4</v>
      </c>
      <c r="Y4" s="50">
        <v>9.8</v>
      </c>
      <c r="Z4" s="50">
        <v>9.1</v>
      </c>
      <c r="AA4" s="50">
        <v>8</v>
      </c>
    </row>
    <row r="5">
      <c r="A5" t="inlineStr">
        <is>
          <t>U.S.</t>
        </is>
      </c>
      <c r="B5" s="50">
        <v>5.9</v>
      </c>
      <c r="C5" s="50">
        <v>6</v>
      </c>
      <c r="D5" s="50">
        <v>6</v>
      </c>
      <c r="E5" s="50">
        <v>6</v>
      </c>
      <c r="F5" s="50">
        <v>5.8</v>
      </c>
      <c r="G5" s="50">
        <v>6</v>
      </c>
      <c r="H5" s="50">
        <v>6.2</v>
      </c>
      <c r="I5" s="50">
        <v>6.1</v>
      </c>
      <c r="J5" s="50">
        <v>5.8</v>
      </c>
      <c r="K5" s="50">
        <v>5.4</v>
      </c>
      <c r="L5" s="50">
        <v>5.2</v>
      </c>
      <c r="M5" s="50">
        <v>5.2</v>
      </c>
      <c r="N5" s="50">
        <v>5.3</v>
      </c>
      <c r="O5" s="50">
        <v>5.1</v>
      </c>
      <c r="P5" s="50">
        <v>5</v>
      </c>
      <c r="Q5" s="50">
        <v>5.7</v>
      </c>
      <c r="R5" s="50">
        <v>6.1</v>
      </c>
      <c r="S5" s="50">
        <v>6.1</v>
      </c>
      <c r="T5" s="50">
        <v>5.9</v>
      </c>
      <c r="U5" s="50">
        <v>6</v>
      </c>
      <c r="V5" s="50">
        <v>7.8</v>
      </c>
      <c r="W5" s="50">
        <v>8.2</v>
      </c>
      <c r="X5" s="50">
        <v>7.7</v>
      </c>
      <c r="Y5" s="50">
        <v>7.1</v>
      </c>
      <c r="Z5" s="50">
        <v>6.2</v>
      </c>
      <c r="AA5" s="50" t="inlineStr">
        <is>
          <t/>
        </is>
      </c>
    </row>
    <row r="6">
      <c r="A6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>
      <c r="A7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>
      <c r="A8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</row>
    <row r="9">
      <c r="A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>
      <c r="A1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>
      <c r="A11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</row>
    <row r="12">
      <c r="A12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</row>
    <row r="13">
      <c r="A13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</row>
    <row r="14">
      <c r="A14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</row>
    <row r="15">
      <c r="A15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</row>
    <row r="16">
      <c r="A16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>
      <c r="A17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</row>
    <row r="18">
      <c r="A18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>
      <c r="A1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</row>
    <row r="20">
      <c r="A2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</row>
    <row r="21">
      <c r="A21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>
      <c r="A22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</row>
    <row r="23">
      <c r="A23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</row>
    <row r="24">
      <c r="A2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</row>
    <row r="25">
      <c r="A25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</row>
    <row r="26">
      <c r="A26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</row>
    <row r="27">
      <c r="A27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</row>
    <row r="28">
      <c r="A28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</row>
    <row r="29">
      <c r="A29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</row>
    <row r="30">
      <c r="A3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</row>
    <row r="31">
      <c r="A31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</row>
    <row r="32">
      <c r="A32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</row>
    <row r="33">
      <c r="A33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</row>
    <row r="34">
      <c r="A34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</row>
    <row r="35">
      <c r="A35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</row>
    <row r="36">
      <c r="A36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</row>
    <row r="37">
      <c r="A37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</row>
    <row r="38">
      <c r="A3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</row>
    <row r="39">
      <c r="A3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</row>
    <row r="40">
      <c r="A4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</row>
    <row r="41">
      <c r="A41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</row>
    <row r="42">
      <c r="A42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</row>
    <row r="43">
      <c r="A43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</row>
    <row r="44">
      <c r="A44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</row>
    <row r="45">
      <c r="A45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</row>
    <row r="46">
      <c r="A46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</row>
    <row r="47">
      <c r="A47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</row>
    <row r="48">
      <c r="A48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</row>
    <row r="49">
      <c r="A4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</row>
    <row r="50">
      <c r="A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</row>
    <row r="51">
      <c r="A51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</row>
    <row r="52">
      <c r="A52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</row>
    <row r="53">
      <c r="A53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</row>
    <row r="54">
      <c r="A54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</row>
    <row r="55">
      <c r="A5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</row>
    <row r="56">
      <c r="A56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</row>
    <row r="57">
      <c r="A57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</row>
    <row r="58">
      <c r="A58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</row>
    <row r="59">
      <c r="A5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</row>
    <row r="60">
      <c r="A6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</row>
    <row r="61">
      <c r="A61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</row>
    <row r="62">
      <c r="A62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</row>
    <row r="63">
      <c r="A63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</row>
    <row r="64">
      <c r="A64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</row>
    <row r="65">
      <c r="A65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</row>
    <row r="66">
      <c r="A66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</row>
    <row r="67">
      <c r="A67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</row>
    <row r="68">
      <c r="A68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</row>
    <row r="69">
      <c r="A6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</row>
    <row r="70">
      <c r="A7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</row>
    <row r="71">
      <c r="A71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</row>
    <row r="72">
      <c r="A72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</row>
    <row r="73">
      <c r="A73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</row>
    <row r="74">
      <c r="A74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</row>
    <row r="75">
      <c r="A75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</row>
    <row r="76">
      <c r="A76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</row>
    <row r="77">
      <c r="A77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</row>
    <row r="78">
      <c r="A78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</row>
    <row r="79">
      <c r="A7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</row>
    <row r="80">
      <c r="A8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</row>
    <row r="81">
      <c r="A81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</row>
    <row r="82">
      <c r="A82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</row>
    <row r="83">
      <c r="A83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</row>
    <row r="84">
      <c r="A84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</row>
    <row r="85">
      <c r="A85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</row>
    <row r="86">
      <c r="A86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</row>
    <row r="87">
      <c r="A87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</row>
    <row r="88">
      <c r="A88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</row>
    <row r="89">
      <c r="A8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</row>
    <row r="90">
      <c r="A9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</row>
    <row r="91">
      <c r="A91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</row>
    <row r="92">
      <c r="A92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</row>
    <row r="93">
      <c r="A93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</row>
    <row r="94">
      <c r="A94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</row>
    <row r="95">
      <c r="A95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</row>
    <row r="96">
      <c r="A96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</row>
    <row r="97">
      <c r="A97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</row>
    <row r="98">
      <c r="A98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</row>
    <row r="99">
      <c r="A9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</row>
    <row r="100">
      <c r="A10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</row>
    <row r="101">
      <c r="A101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</row>
    <row r="102">
      <c r="A102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</row>
    <row r="103">
      <c r="A103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</row>
    <row r="104">
      <c r="A104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49"/>
  <sheetViews>
    <sheetView showGridLines="1" showRowColHeaders="1" tabSelected="0" workbookViewId="0" zoomScale="100"/>
  </sheetViews>
  <sheetFormatPr baseColWidth="8.43" defaultRowHeight="16" x14ac:dyDescent="0.2"/>
  <cols>
    <col min="1" max="25" bestFit="1" customWidth="1" hidden="false" width="11"/>
  </cols>
  <sheetData>
    <row r="1">
      <c r="A1" s="1" t="str">
        <f>=HYPERLINK("#'index'!B58", "back to index")</f>
      </c>
      <c r="B1" s="51" t="inlineStr">
        <is>
          <t>2000</t>
        </is>
      </c>
      <c r="C1" s="51" t="inlineStr">
        <is>
          <t>2001</t>
        </is>
      </c>
      <c r="D1" s="51" t="inlineStr">
        <is>
          <t>2002</t>
        </is>
      </c>
      <c r="E1" s="51" t="inlineStr">
        <is>
          <t>2003</t>
        </is>
      </c>
      <c r="F1" s="51" t="inlineStr">
        <is>
          <t>2004</t>
        </is>
      </c>
      <c r="G1" s="51" t="inlineStr">
        <is>
          <t>2005</t>
        </is>
      </c>
      <c r="H1" s="51" t="inlineStr">
        <is>
          <t>2006</t>
        </is>
      </c>
      <c r="I1" s="51" t="inlineStr">
        <is>
          <t>2007</t>
        </is>
      </c>
      <c r="J1" s="51" t="inlineStr">
        <is>
          <t>2008</t>
        </is>
      </c>
      <c r="K1" s="51" t="inlineStr">
        <is>
          <t>2009</t>
        </is>
      </c>
      <c r="L1" s="51" t="inlineStr">
        <is>
          <t>2010</t>
        </is>
      </c>
      <c r="M1" s="51" t="inlineStr">
        <is>
          <t>2011</t>
        </is>
      </c>
      <c r="N1" s="51" t="inlineStr">
        <is>
          <t>2012</t>
        </is>
      </c>
      <c r="O1" s="51" t="inlineStr">
        <is>
          <t>2013</t>
        </is>
      </c>
      <c r="P1" s="51" t="inlineStr">
        <is>
          <t>2014</t>
        </is>
      </c>
      <c r="Q1" s="51" t="inlineStr">
        <is>
          <t>2015</t>
        </is>
      </c>
      <c r="R1" s="51" t="inlineStr">
        <is>
          <t>2016</t>
        </is>
      </c>
      <c r="S1" s="51" t="inlineStr">
        <is>
          <t>2017</t>
        </is>
      </c>
      <c r="T1" s="51" t="inlineStr">
        <is>
          <t>2018</t>
        </is>
      </c>
      <c r="U1" s="51" t="inlineStr">
        <is>
          <t>2019</t>
        </is>
      </c>
      <c r="V1" s="51" t="inlineStr">
        <is>
          <t>2020</t>
        </is>
      </c>
      <c r="W1" s="51" t="inlineStr">
        <is>
          <t>2021</t>
        </is>
      </c>
      <c r="X1" s="51" t="inlineStr">
        <is>
          <t>2022</t>
        </is>
      </c>
      <c r="Y1" s="51" t="inlineStr">
        <is>
          <t>2023</t>
        </is>
      </c>
    </row>
    <row r="2">
      <c r="A2" t="inlineStr">
        <is>
          <t>Georgia</t>
        </is>
      </c>
      <c r="B2" s="51">
        <v>15.9</v>
      </c>
      <c r="C2" s="51">
        <v>17.2</v>
      </c>
      <c r="D2" s="51">
        <v>11.3</v>
      </c>
      <c r="E2" s="51">
        <v>8.1</v>
      </c>
      <c r="F2" s="51">
        <v>4.3</v>
      </c>
      <c r="G2" s="51">
        <v>1.4</v>
      </c>
      <c r="H2" s="51">
        <v>6.1</v>
      </c>
      <c r="I2" s="51">
        <v>6.6</v>
      </c>
      <c r="J2" s="51">
        <v>7.5</v>
      </c>
      <c r="K2" s="51">
        <v>8.5</v>
      </c>
      <c r="L2" s="51">
        <v>15.7</v>
      </c>
      <c r="M2" s="51">
        <v>7.6</v>
      </c>
      <c r="N2" s="51">
        <v>13.1</v>
      </c>
      <c r="O2" s="51">
        <v>15.6</v>
      </c>
      <c r="P2" s="51">
        <v>13</v>
      </c>
      <c r="Q2" s="51">
        <v>16.8</v>
      </c>
      <c r="R2" s="51">
        <v>16.2</v>
      </c>
      <c r="S2" s="51">
        <v>17.8</v>
      </c>
      <c r="T2" s="51">
        <v>32.5</v>
      </c>
      <c r="U2" s="51">
        <v>45.9</v>
      </c>
      <c r="V2" s="51">
        <v>66.2</v>
      </c>
      <c r="W2" s="51">
        <v>75</v>
      </c>
      <c r="X2" s="51">
        <v>80.2</v>
      </c>
      <c r="Y2" s="51">
        <v>101.6</v>
      </c>
    </row>
    <row r="3">
      <c r="A3" t="inlineStr">
        <is>
          <t>U.S.</t>
        </is>
      </c>
      <c r="B3" s="51">
        <v>14.3</v>
      </c>
      <c r="C3" s="51">
        <v>12.6</v>
      </c>
      <c r="D3" s="51">
        <v>11.4</v>
      </c>
      <c r="E3" s="51">
        <v>10.6</v>
      </c>
      <c r="F3" s="51">
        <v>9.1</v>
      </c>
      <c r="G3" s="51">
        <v>8.2</v>
      </c>
      <c r="H3" s="51">
        <v>8.7</v>
      </c>
      <c r="I3" s="51">
        <v>10.1</v>
      </c>
      <c r="J3" s="51">
        <v>10.5</v>
      </c>
      <c r="K3" s="51">
        <v>10.4</v>
      </c>
      <c r="L3" s="51">
        <v>9.7</v>
      </c>
      <c r="M3" s="51">
        <v>9.1</v>
      </c>
      <c r="N3" s="51">
        <v>8.4</v>
      </c>
      <c r="O3" s="51">
        <v>9.2</v>
      </c>
      <c r="P3" s="51">
        <v>11.6</v>
      </c>
      <c r="Q3" s="51">
        <v>12.4</v>
      </c>
      <c r="R3" s="51">
        <v>16.2</v>
      </c>
      <c r="S3" s="51">
        <v>24.4</v>
      </c>
      <c r="T3" s="51">
        <v>34.3</v>
      </c>
      <c r="U3" s="51">
        <v>48.5</v>
      </c>
      <c r="V3" s="51">
        <v>57.3</v>
      </c>
      <c r="W3" s="51">
        <v>77.9</v>
      </c>
      <c r="X3" s="51">
        <v>102.8</v>
      </c>
      <c r="Y3" s="51">
        <v>105.8</v>
      </c>
    </row>
    <row r="4">
      <c r="A4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</row>
    <row r="5">
      <c r="A5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</row>
    <row r="6">
      <c r="A6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</row>
    <row r="7">
      <c r="A7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</row>
    <row r="8">
      <c r="A8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</row>
    <row r="9">
      <c r="A9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</row>
    <row r="10">
      <c r="A10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</row>
    <row r="11">
      <c r="A1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</row>
    <row r="12">
      <c r="A12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</row>
    <row r="13">
      <c r="A13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</row>
    <row r="14">
      <c r="A14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</row>
    <row r="15">
      <c r="A15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</row>
    <row r="16">
      <c r="A16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</row>
    <row r="17">
      <c r="A17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</row>
    <row r="18">
      <c r="A18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</row>
    <row r="19">
      <c r="A19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</row>
    <row r="20">
      <c r="A20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</row>
    <row r="21">
      <c r="A2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</row>
    <row r="22">
      <c r="A22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</row>
    <row r="23">
      <c r="A23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</row>
    <row r="24">
      <c r="A24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</row>
    <row r="25">
      <c r="A25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</row>
    <row r="26">
      <c r="A26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</row>
    <row r="27">
      <c r="A27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</row>
    <row r="28">
      <c r="A28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</row>
    <row r="29">
      <c r="A2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</row>
    <row r="30">
      <c r="A30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</row>
    <row r="31">
      <c r="A3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</row>
    <row r="32">
      <c r="A32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</row>
    <row r="33">
      <c r="A33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</row>
    <row r="34">
      <c r="A34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>
      <c r="A35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>
      <c r="A36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</row>
    <row r="37">
      <c r="A37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</row>
    <row r="38">
      <c r="A38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</row>
    <row r="39">
      <c r="A3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>
      <c r="A40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</row>
    <row r="41">
      <c r="A4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>
      <c r="A42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</row>
    <row r="43">
      <c r="A4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>
      <c r="A44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>
      <c r="A45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>
      <c r="A46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>
      <c r="A47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>
      <c r="A48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</row>
    <row r="49">
      <c r="A49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49"/>
  <sheetViews>
    <sheetView showGridLines="1" showRowColHeaders="1" tabSelected="0" workbookViewId="0" zoomScale="100"/>
  </sheetViews>
  <sheetFormatPr baseColWidth="8.43" defaultRowHeight="16" x14ac:dyDescent="0.2"/>
  <cols>
    <col min="1" max="25" bestFit="1" customWidth="1" hidden="false" width="11"/>
  </cols>
  <sheetData>
    <row r="1">
      <c r="A1" s="1" t="str">
        <f>=HYPERLINK("#'index'!B59", "back to index")</f>
      </c>
      <c r="B1" s="52" t="inlineStr">
        <is>
          <t>2000</t>
        </is>
      </c>
      <c r="C1" s="52" t="inlineStr">
        <is>
          <t>2001</t>
        </is>
      </c>
      <c r="D1" s="52" t="inlineStr">
        <is>
          <t>2002</t>
        </is>
      </c>
      <c r="E1" s="52" t="inlineStr">
        <is>
          <t>2003</t>
        </is>
      </c>
      <c r="F1" s="52" t="inlineStr">
        <is>
          <t>2004</t>
        </is>
      </c>
      <c r="G1" s="52" t="inlineStr">
        <is>
          <t>2005</t>
        </is>
      </c>
      <c r="H1" s="52" t="inlineStr">
        <is>
          <t>2006</t>
        </is>
      </c>
      <c r="I1" s="52" t="inlineStr">
        <is>
          <t>2007</t>
        </is>
      </c>
      <c r="J1" s="52" t="inlineStr">
        <is>
          <t>2008</t>
        </is>
      </c>
      <c r="K1" s="52" t="inlineStr">
        <is>
          <t>2009</t>
        </is>
      </c>
      <c r="L1" s="52" t="inlineStr">
        <is>
          <t>2010</t>
        </is>
      </c>
      <c r="M1" s="52" t="inlineStr">
        <is>
          <t>2011</t>
        </is>
      </c>
      <c r="N1" s="52" t="inlineStr">
        <is>
          <t>2012</t>
        </is>
      </c>
      <c r="O1" s="52" t="inlineStr">
        <is>
          <t>2013</t>
        </is>
      </c>
      <c r="P1" s="52" t="inlineStr">
        <is>
          <t>2014</t>
        </is>
      </c>
      <c r="Q1" s="52" t="inlineStr">
        <is>
          <t>2015</t>
        </is>
      </c>
      <c r="R1" s="52" t="inlineStr">
        <is>
          <t>2016</t>
        </is>
      </c>
      <c r="S1" s="52" t="inlineStr">
        <is>
          <t>2017</t>
        </is>
      </c>
      <c r="T1" s="52" t="inlineStr">
        <is>
          <t>2018</t>
        </is>
      </c>
      <c r="U1" s="52" t="inlineStr">
        <is>
          <t>2019</t>
        </is>
      </c>
      <c r="V1" s="52" t="inlineStr">
        <is>
          <t>2020</t>
        </is>
      </c>
      <c r="W1" s="52" t="inlineStr">
        <is>
          <t>2021</t>
        </is>
      </c>
      <c r="X1" s="52" t="inlineStr">
        <is>
          <t>2022</t>
        </is>
      </c>
      <c r="Y1" s="52" t="inlineStr">
        <is>
          <t>2023</t>
        </is>
      </c>
    </row>
    <row r="2">
      <c r="A2" t="inlineStr">
        <is>
          <t>Georgia</t>
        </is>
      </c>
      <c r="B2" s="52">
        <v>5.1</v>
      </c>
      <c r="C2" s="52">
        <v>4.8</v>
      </c>
      <c r="D2" s="52">
        <v>5.3</v>
      </c>
      <c r="E2" s="52">
        <v>6.9</v>
      </c>
      <c r="F2" s="52">
        <v>6.8</v>
      </c>
      <c r="G2" s="52">
        <v>7.6</v>
      </c>
      <c r="H2" s="52">
        <v>6.6</v>
      </c>
      <c r="I2" s="52">
        <v>7.2</v>
      </c>
      <c r="J2" s="52">
        <v>9.6</v>
      </c>
      <c r="K2" s="52">
        <v>9.9</v>
      </c>
      <c r="L2" s="52">
        <v>8</v>
      </c>
      <c r="M2" s="52">
        <v>8.8</v>
      </c>
      <c r="N2" s="52">
        <v>9.4</v>
      </c>
      <c r="O2" s="52">
        <v>9.8</v>
      </c>
      <c r="P2" s="52">
        <v>13</v>
      </c>
      <c r="Q2" s="52">
        <v>14.1</v>
      </c>
      <c r="R2" s="52">
        <v>13.2</v>
      </c>
      <c r="S2" s="52">
        <v>14.5</v>
      </c>
      <c r="T2" s="52">
        <v>15.6</v>
      </c>
      <c r="U2" s="52">
        <v>16.6</v>
      </c>
      <c r="V2" s="52">
        <v>16.4</v>
      </c>
      <c r="W2" s="52">
        <v>17.5</v>
      </c>
      <c r="X2" s="52">
        <v>19.9</v>
      </c>
      <c r="Y2" s="52">
        <v>20</v>
      </c>
    </row>
    <row r="3">
      <c r="A3" t="inlineStr">
        <is>
          <t>U.S.</t>
        </is>
      </c>
      <c r="B3" s="52">
        <v>2.1</v>
      </c>
      <c r="C3" s="52">
        <v>2.1</v>
      </c>
      <c r="D3" s="52">
        <v>2.4</v>
      </c>
      <c r="E3" s="52">
        <v>2.5</v>
      </c>
      <c r="F3" s="52">
        <v>2.7</v>
      </c>
      <c r="G3" s="52">
        <v>2.9</v>
      </c>
      <c r="H3" s="52">
        <v>3.3</v>
      </c>
      <c r="I3" s="52">
        <v>3.8</v>
      </c>
      <c r="J3" s="52">
        <v>4.4</v>
      </c>
      <c r="K3" s="52">
        <v>4.6</v>
      </c>
      <c r="L3" s="52">
        <v>4.5</v>
      </c>
      <c r="M3" s="52">
        <v>4.5</v>
      </c>
      <c r="N3" s="52">
        <v>5</v>
      </c>
      <c r="O3" s="52">
        <v>5.3</v>
      </c>
      <c r="P3" s="52">
        <v>6.3</v>
      </c>
      <c r="Q3" s="52">
        <v>7.4</v>
      </c>
      <c r="R3" s="52">
        <v>8.6</v>
      </c>
      <c r="S3" s="52">
        <v>9.4</v>
      </c>
      <c r="T3" s="52">
        <v>10.7</v>
      </c>
      <c r="U3" s="52">
        <v>11.9</v>
      </c>
      <c r="V3" s="52">
        <v>12.7</v>
      </c>
      <c r="W3" s="52">
        <v>16.2</v>
      </c>
      <c r="X3" s="52">
        <v>17.7</v>
      </c>
      <c r="Y3" s="52">
        <v>15.8</v>
      </c>
    </row>
    <row r="4">
      <c r="A4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</row>
    <row r="5">
      <c r="A5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</row>
    <row r="6">
      <c r="A6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</row>
    <row r="7">
      <c r="A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</row>
    <row r="8">
      <c r="A8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</row>
    <row r="9">
      <c r="A9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</row>
    <row r="10">
      <c r="A10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</row>
    <row r="11">
      <c r="A11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</row>
    <row r="12">
      <c r="A1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>
      <c r="A13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>
      <c r="A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>
      <c r="A15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</row>
    <row r="16">
      <c r="A16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</row>
    <row r="17">
      <c r="A17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>
      <c r="A18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</row>
    <row r="19">
      <c r="A19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</row>
    <row r="20">
      <c r="A20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</row>
    <row r="21">
      <c r="A21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</row>
    <row r="22">
      <c r="A2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</row>
    <row r="23">
      <c r="A23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</row>
    <row r="24">
      <c r="A2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>
      <c r="A25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</row>
    <row r="26">
      <c r="A26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</row>
    <row r="27">
      <c r="A27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</row>
    <row r="28">
      <c r="A28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</row>
    <row r="29">
      <c r="A29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>
      <c r="A30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</row>
    <row r="31">
      <c r="A3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>
      <c r="A3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</row>
    <row r="33">
      <c r="A33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</row>
    <row r="34">
      <c r="A34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</row>
    <row r="35">
      <c r="A3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</row>
    <row r="36">
      <c r="A36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</row>
    <row r="37">
      <c r="A37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</row>
    <row r="38">
      <c r="A38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</row>
    <row r="39">
      <c r="A39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</row>
    <row r="40">
      <c r="A40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>
      <c r="A41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</row>
    <row r="42">
      <c r="A4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</row>
    <row r="43">
      <c r="A43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</row>
    <row r="44">
      <c r="A44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</row>
    <row r="45">
      <c r="A4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</row>
    <row r="46">
      <c r="A46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</row>
    <row r="47">
      <c r="A47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</row>
    <row r="48">
      <c r="A48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>
      <c r="A49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49"/>
  <sheetViews>
    <sheetView showGridLines="1" showRowColHeaders="1" tabSelected="0" workbookViewId="0" zoomScale="100"/>
  </sheetViews>
  <sheetFormatPr baseColWidth="8.43" defaultRowHeight="16" x14ac:dyDescent="0.2"/>
  <cols>
    <col min="1" max="25" bestFit="1" customWidth="1" hidden="false" width="11"/>
  </cols>
  <sheetData>
    <row r="1">
      <c r="A1" s="1" t="str">
        <f>=HYPERLINK("#'index'!B60", "back to index")</f>
      </c>
      <c r="B1" s="53" t="inlineStr">
        <is>
          <t>2000</t>
        </is>
      </c>
      <c r="C1" s="53" t="inlineStr">
        <is>
          <t>2001</t>
        </is>
      </c>
      <c r="D1" s="53" t="inlineStr">
        <is>
          <t>2002</t>
        </is>
      </c>
      <c r="E1" s="53" t="inlineStr">
        <is>
          <t>2003</t>
        </is>
      </c>
      <c r="F1" s="53" t="inlineStr">
        <is>
          <t>2004</t>
        </is>
      </c>
      <c r="G1" s="53" t="inlineStr">
        <is>
          <t>2005</t>
        </is>
      </c>
      <c r="H1" s="53" t="inlineStr">
        <is>
          <t>2006</t>
        </is>
      </c>
      <c r="I1" s="53" t="inlineStr">
        <is>
          <t>2007</t>
        </is>
      </c>
      <c r="J1" s="53" t="inlineStr">
        <is>
          <t>2008</t>
        </is>
      </c>
      <c r="K1" s="53" t="inlineStr">
        <is>
          <t>2009</t>
        </is>
      </c>
      <c r="L1" s="53" t="inlineStr">
        <is>
          <t>2010</t>
        </is>
      </c>
      <c r="M1" s="53" t="inlineStr">
        <is>
          <t>2011</t>
        </is>
      </c>
      <c r="N1" s="53" t="inlineStr">
        <is>
          <t>2012</t>
        </is>
      </c>
      <c r="O1" s="53" t="inlineStr">
        <is>
          <t>2013</t>
        </is>
      </c>
      <c r="P1" s="53" t="inlineStr">
        <is>
          <t>2014</t>
        </is>
      </c>
      <c r="Q1" s="53" t="inlineStr">
        <is>
          <t>2015</t>
        </is>
      </c>
      <c r="R1" s="53" t="inlineStr">
        <is>
          <t>2016</t>
        </is>
      </c>
      <c r="S1" s="53" t="inlineStr">
        <is>
          <t>2017</t>
        </is>
      </c>
      <c r="T1" s="53" t="inlineStr">
        <is>
          <t>2018</t>
        </is>
      </c>
      <c r="U1" s="53" t="inlineStr">
        <is>
          <t>2019</t>
        </is>
      </c>
      <c r="V1" s="53" t="inlineStr">
        <is>
          <t>2020</t>
        </is>
      </c>
      <c r="W1" s="53" t="inlineStr">
        <is>
          <t>2021</t>
        </is>
      </c>
      <c r="X1" s="53" t="inlineStr">
        <is>
          <t>2022</t>
        </is>
      </c>
      <c r="Y1" s="53" t="inlineStr">
        <is>
          <t>2023</t>
        </is>
      </c>
    </row>
    <row r="2">
      <c r="A2" t="inlineStr">
        <is>
          <t>Georgia</t>
        </is>
      </c>
      <c r="B2" s="53">
        <v>243.4</v>
      </c>
      <c r="C2" s="53">
        <v>219.6</v>
      </c>
      <c r="D2" s="53">
        <v>220.2</v>
      </c>
      <c r="E2" s="53">
        <v>205.1</v>
      </c>
      <c r="F2" s="53">
        <v>183.2</v>
      </c>
      <c r="G2" s="53">
        <v>176</v>
      </c>
      <c r="H2" s="53">
        <v>222.8</v>
      </c>
      <c r="I2" s="53">
        <v>191.3</v>
      </c>
      <c r="J2" s="53">
        <v>170.1</v>
      </c>
      <c r="K2" s="53">
        <v>143</v>
      </c>
      <c r="L2" s="53">
        <v>161.3</v>
      </c>
      <c r="M2" s="53">
        <v>159.7</v>
      </c>
      <c r="N2" s="53">
        <v>145.7</v>
      </c>
      <c r="O2" s="53">
        <v>130.2</v>
      </c>
      <c r="P2" s="53">
        <v>135.5</v>
      </c>
      <c r="Q2" s="53">
        <v>154.1</v>
      </c>
      <c r="R2" s="53">
        <v>195.3</v>
      </c>
      <c r="S2" s="53">
        <v>217.5</v>
      </c>
      <c r="T2" s="53">
        <v>195.7</v>
      </c>
      <c r="U2" s="53">
        <v>200.3</v>
      </c>
      <c r="V2" s="53">
        <v>216.3</v>
      </c>
      <c r="W2" s="53">
        <v>296.2</v>
      </c>
      <c r="X2" s="53">
        <v>288</v>
      </c>
      <c r="Y2" s="53">
        <v>273.9</v>
      </c>
    </row>
    <row r="3">
      <c r="A3" t="inlineStr">
        <is>
          <t>U.S.</t>
        </is>
      </c>
      <c r="B3" s="53">
        <v>128.7</v>
      </c>
      <c r="C3" s="53">
        <v>126.8</v>
      </c>
      <c r="D3" s="53">
        <v>122</v>
      </c>
      <c r="E3" s="53">
        <v>115.2</v>
      </c>
      <c r="F3" s="53">
        <v>112.4</v>
      </c>
      <c r="G3" s="53">
        <v>114.6</v>
      </c>
      <c r="H3" s="53">
        <v>119.7</v>
      </c>
      <c r="I3" s="53">
        <v>118</v>
      </c>
      <c r="J3" s="53">
        <v>110.7</v>
      </c>
      <c r="K3" s="53">
        <v>98.1</v>
      </c>
      <c r="L3" s="53">
        <v>100.2</v>
      </c>
      <c r="M3" s="53">
        <v>103.3</v>
      </c>
      <c r="N3" s="53">
        <v>106.7</v>
      </c>
      <c r="O3" s="53">
        <v>105.3</v>
      </c>
      <c r="P3" s="53">
        <v>109.8</v>
      </c>
      <c r="Q3" s="53">
        <v>123</v>
      </c>
      <c r="R3" s="53">
        <v>145</v>
      </c>
      <c r="S3" s="53">
        <v>170.6</v>
      </c>
      <c r="T3" s="53">
        <v>178.3</v>
      </c>
      <c r="U3" s="53">
        <v>188.4</v>
      </c>
      <c r="V3" s="53">
        <v>206.5</v>
      </c>
      <c r="W3" s="53">
        <v>214</v>
      </c>
      <c r="X3" s="53">
        <v>194.4</v>
      </c>
      <c r="Y3" s="53">
        <v>179.5</v>
      </c>
    </row>
    <row r="4">
      <c r="A4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</row>
    <row r="5">
      <c r="A5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</row>
    <row r="6">
      <c r="A6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</row>
    <row r="7">
      <c r="A7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>
      <c r="A8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</row>
    <row r="9">
      <c r="A9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</row>
    <row r="10">
      <c r="A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</row>
    <row r="11">
      <c r="A11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</row>
    <row r="12">
      <c r="A12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</row>
    <row r="13">
      <c r="A1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</row>
    <row r="14">
      <c r="A14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</row>
    <row r="15">
      <c r="A15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</row>
    <row r="16">
      <c r="A16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</row>
    <row r="17">
      <c r="A17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>
      <c r="A18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</row>
    <row r="19">
      <c r="A19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</row>
    <row r="20">
      <c r="A20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</row>
    <row r="21">
      <c r="A21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</row>
    <row r="22">
      <c r="A22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</row>
    <row r="23">
      <c r="A2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</row>
    <row r="24">
      <c r="A24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</row>
    <row r="25">
      <c r="A25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</row>
    <row r="26">
      <c r="A26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</row>
    <row r="27">
      <c r="A27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</row>
    <row r="28">
      <c r="A28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</row>
    <row r="29">
      <c r="A29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</row>
    <row r="30">
      <c r="A30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</row>
    <row r="31">
      <c r="A31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</row>
    <row r="32">
      <c r="A3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</row>
    <row r="33">
      <c r="A3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</row>
    <row r="34">
      <c r="A34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</row>
    <row r="35">
      <c r="A35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</row>
    <row r="36">
      <c r="A3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</row>
    <row r="37">
      <c r="A37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</row>
    <row r="38">
      <c r="A38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</row>
    <row r="39">
      <c r="A39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</row>
    <row r="40">
      <c r="A40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</row>
    <row r="41">
      <c r="A41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</row>
    <row r="42">
      <c r="A42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</row>
    <row r="43">
      <c r="A4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</row>
    <row r="44">
      <c r="A44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</row>
    <row r="45">
      <c r="A4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</row>
    <row r="46">
      <c r="A4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</row>
    <row r="47">
      <c r="A47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</row>
    <row r="48">
      <c r="A48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</row>
    <row r="49">
      <c r="A49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49"/>
  <sheetViews>
    <sheetView showGridLines="1" showRowColHeaders="1" tabSelected="0" workbookViewId="0" zoomScale="100"/>
  </sheetViews>
  <sheetFormatPr baseColWidth="8.43" defaultRowHeight="16" x14ac:dyDescent="0.2"/>
  <cols>
    <col min="1" max="25" bestFit="1" customWidth="1" hidden="false" width="11"/>
  </cols>
  <sheetData>
    <row r="1">
      <c r="A1" s="1" t="str">
        <f>=HYPERLINK("#'index'!B61", "back to index")</f>
      </c>
      <c r="B1" s="54" t="inlineStr">
        <is>
          <t>2000</t>
        </is>
      </c>
      <c r="C1" s="54" t="inlineStr">
        <is>
          <t>2001</t>
        </is>
      </c>
      <c r="D1" s="54" t="inlineStr">
        <is>
          <t>2002</t>
        </is>
      </c>
      <c r="E1" s="54" t="inlineStr">
        <is>
          <t>2003</t>
        </is>
      </c>
      <c r="F1" s="54" t="inlineStr">
        <is>
          <t>2004</t>
        </is>
      </c>
      <c r="G1" s="54" t="inlineStr">
        <is>
          <t>2005</t>
        </is>
      </c>
      <c r="H1" s="54" t="inlineStr">
        <is>
          <t>2006</t>
        </is>
      </c>
      <c r="I1" s="54" t="inlineStr">
        <is>
          <t>2007</t>
        </is>
      </c>
      <c r="J1" s="54" t="inlineStr">
        <is>
          <t>2008</t>
        </is>
      </c>
      <c r="K1" s="54" t="inlineStr">
        <is>
          <t>2009</t>
        </is>
      </c>
      <c r="L1" s="54" t="inlineStr">
        <is>
          <t>2010</t>
        </is>
      </c>
      <c r="M1" s="54" t="inlineStr">
        <is>
          <t>2011</t>
        </is>
      </c>
      <c r="N1" s="54" t="inlineStr">
        <is>
          <t>2012</t>
        </is>
      </c>
      <c r="O1" s="54" t="inlineStr">
        <is>
          <t>2013</t>
        </is>
      </c>
      <c r="P1" s="54" t="inlineStr">
        <is>
          <t>2014</t>
        </is>
      </c>
      <c r="Q1" s="54" t="inlineStr">
        <is>
          <t>2015</t>
        </is>
      </c>
      <c r="R1" s="54" t="inlineStr">
        <is>
          <t>2016</t>
        </is>
      </c>
      <c r="S1" s="54" t="inlineStr">
        <is>
          <t>2017</t>
        </is>
      </c>
      <c r="T1" s="54" t="inlineStr">
        <is>
          <t>2018</t>
        </is>
      </c>
      <c r="U1" s="54" t="inlineStr">
        <is>
          <t>2019</t>
        </is>
      </c>
      <c r="V1" s="54" t="inlineStr">
        <is>
          <t>2020</t>
        </is>
      </c>
      <c r="W1" s="54" t="inlineStr">
        <is>
          <t>2021</t>
        </is>
      </c>
      <c r="X1" s="54" t="inlineStr">
        <is>
          <t>2022</t>
        </is>
      </c>
      <c r="Y1" s="54" t="inlineStr">
        <is>
          <t>2023</t>
        </is>
      </c>
    </row>
    <row r="2">
      <c r="A2" t="inlineStr">
        <is>
          <t>Georgia</t>
        </is>
      </c>
      <c r="B2" s="54">
        <v>375.5</v>
      </c>
      <c r="C2" s="54">
        <v>392</v>
      </c>
      <c r="D2" s="54">
        <v>407.2</v>
      </c>
      <c r="E2" s="54">
        <v>414.5</v>
      </c>
      <c r="F2" s="54">
        <v>393.2</v>
      </c>
      <c r="G2" s="54">
        <v>372.8</v>
      </c>
      <c r="H2" s="54">
        <v>437</v>
      </c>
      <c r="I2" s="54">
        <v>462.2</v>
      </c>
      <c r="J2" s="54">
        <v>445.7</v>
      </c>
      <c r="K2" s="54">
        <v>417.2</v>
      </c>
      <c r="L2" s="54">
        <v>460.1</v>
      </c>
      <c r="M2" s="54">
        <v>519.4</v>
      </c>
      <c r="N2" s="54">
        <v>497.7</v>
      </c>
      <c r="O2" s="54">
        <v>466.7</v>
      </c>
      <c r="P2" s="54">
        <v>510.9</v>
      </c>
      <c r="Q2" s="54">
        <v>551.6</v>
      </c>
      <c r="R2" s="54">
        <v>594.2</v>
      </c>
      <c r="S2" s="54">
        <v>623.7</v>
      </c>
      <c r="T2" s="54">
        <v>611.3</v>
      </c>
      <c r="U2" s="54">
        <v>638.5</v>
      </c>
      <c r="V2" s="54">
        <v>577.6</v>
      </c>
      <c r="W2" s="54">
        <v>628.8</v>
      </c>
      <c r="X2" s="54">
        <v>665.1</v>
      </c>
      <c r="Y2" s="54">
        <v>644.4</v>
      </c>
    </row>
    <row r="3">
      <c r="A3" t="inlineStr">
        <is>
          <t>U.S.</t>
        </is>
      </c>
      <c r="B3" s="54">
        <v>251.4</v>
      </c>
      <c r="C3" s="54">
        <v>274.5</v>
      </c>
      <c r="D3" s="54">
        <v>289.4</v>
      </c>
      <c r="E3" s="54">
        <v>301.7</v>
      </c>
      <c r="F3" s="54">
        <v>316.5</v>
      </c>
      <c r="G3" s="54">
        <v>329.4</v>
      </c>
      <c r="H3" s="54">
        <v>344.3</v>
      </c>
      <c r="I3" s="54">
        <v>367.5</v>
      </c>
      <c r="J3" s="54">
        <v>398.1</v>
      </c>
      <c r="K3" s="54">
        <v>405.3</v>
      </c>
      <c r="L3" s="54">
        <v>423.6</v>
      </c>
      <c r="M3" s="54">
        <v>453.4</v>
      </c>
      <c r="N3" s="54">
        <v>453.3</v>
      </c>
      <c r="O3" s="54">
        <v>443.5</v>
      </c>
      <c r="P3" s="54">
        <v>452.2</v>
      </c>
      <c r="Q3" s="54">
        <v>475</v>
      </c>
      <c r="R3" s="54">
        <v>494.7</v>
      </c>
      <c r="S3" s="54">
        <v>524.6</v>
      </c>
      <c r="T3" s="54">
        <v>537.5</v>
      </c>
      <c r="U3" s="54">
        <v>552.8</v>
      </c>
      <c r="V3" s="54">
        <v>481.3</v>
      </c>
      <c r="W3" s="54">
        <v>495.5</v>
      </c>
      <c r="X3" s="54">
        <v>495</v>
      </c>
      <c r="Y3" s="54">
        <v>492.2</v>
      </c>
    </row>
    <row r="4">
      <c r="A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</row>
    <row r="5">
      <c r="A5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</row>
    <row r="6">
      <c r="A6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>
      <c r="A7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</row>
    <row r="8">
      <c r="A8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</row>
    <row r="9">
      <c r="A9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</row>
    <row r="10">
      <c r="A10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</row>
    <row r="11">
      <c r="A11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</row>
    <row r="12">
      <c r="A12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</row>
    <row r="13">
      <c r="A13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>
      <c r="A1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</row>
    <row r="15">
      <c r="A15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</row>
    <row r="16">
      <c r="A16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</row>
    <row r="17">
      <c r="A17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</row>
    <row r="18">
      <c r="A18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</row>
    <row r="19">
      <c r="A19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</row>
    <row r="20">
      <c r="A20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</row>
    <row r="21">
      <c r="A21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</row>
    <row r="22">
      <c r="A22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</row>
    <row r="23">
      <c r="A2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</row>
    <row r="24">
      <c r="A2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</row>
    <row r="25">
      <c r="A25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</row>
    <row r="26">
      <c r="A26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</row>
    <row r="27">
      <c r="A27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</row>
    <row r="28">
      <c r="A28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</row>
    <row r="29">
      <c r="A29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</row>
    <row r="30">
      <c r="A30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</row>
    <row r="31">
      <c r="A31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</row>
    <row r="32">
      <c r="A32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</row>
    <row r="33">
      <c r="A3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</row>
    <row r="34">
      <c r="A3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</row>
    <row r="35">
      <c r="A35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>
      <c r="A36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>
      <c r="A37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>
      <c r="A38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>
      <c r="A3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>
      <c r="A40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>
      <c r="A41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>
      <c r="A42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>
      <c r="A43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>
      <c r="A4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>
      <c r="A45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>
      <c r="A4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>
      <c r="A47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>
      <c r="A4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>
      <c r="A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10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=HYPERLINK("#'index'!B62", "back to index")</f>
      </c>
      <c r="B1" s="55" t="inlineStr">
        <is>
          <t>2000</t>
        </is>
      </c>
      <c r="C1" s="55" t="inlineStr">
        <is>
          <t>2001</t>
        </is>
      </c>
      <c r="D1" s="55" t="inlineStr">
        <is>
          <t>2002</t>
        </is>
      </c>
      <c r="E1" s="55" t="inlineStr">
        <is>
          <t>2003</t>
        </is>
      </c>
      <c r="F1" s="55" t="inlineStr">
        <is>
          <t>2004</t>
        </is>
      </c>
      <c r="G1" s="55" t="inlineStr">
        <is>
          <t>2005</t>
        </is>
      </c>
      <c r="H1" s="55" t="inlineStr">
        <is>
          <t>2006</t>
        </is>
      </c>
      <c r="I1" s="55" t="inlineStr">
        <is>
          <t>2007</t>
        </is>
      </c>
      <c r="J1" s="55" t="inlineStr">
        <is>
          <t>2008</t>
        </is>
      </c>
      <c r="K1" s="55" t="inlineStr">
        <is>
          <t>2009</t>
        </is>
      </c>
      <c r="L1" s="55" t="inlineStr">
        <is>
          <t>2010</t>
        </is>
      </c>
      <c r="M1" s="55" t="inlineStr">
        <is>
          <t>2011</t>
        </is>
      </c>
      <c r="N1" s="55" t="inlineStr">
        <is>
          <t>2012</t>
        </is>
      </c>
      <c r="O1" s="55" t="inlineStr">
        <is>
          <t>2013</t>
        </is>
      </c>
      <c r="P1" s="55" t="inlineStr">
        <is>
          <t>2014</t>
        </is>
      </c>
      <c r="Q1" s="55" t="inlineStr">
        <is>
          <t>2015</t>
        </is>
      </c>
      <c r="R1" s="55" t="inlineStr">
        <is>
          <t>2016</t>
        </is>
      </c>
      <c r="S1" s="55" t="inlineStr">
        <is>
          <t>2017</t>
        </is>
      </c>
      <c r="T1" s="55" t="inlineStr">
        <is>
          <t>2018</t>
        </is>
      </c>
      <c r="U1" s="55" t="inlineStr">
        <is>
          <t>2019</t>
        </is>
      </c>
      <c r="V1" s="55" t="inlineStr">
        <is>
          <t>2020</t>
        </is>
      </c>
      <c r="W1" s="55" t="inlineStr">
        <is>
          <t>2021</t>
        </is>
      </c>
      <c r="X1" s="55" t="inlineStr">
        <is>
          <t>2022</t>
        </is>
      </c>
      <c r="Y1" s="55" t="inlineStr">
        <is>
          <t>2023</t>
        </is>
      </c>
      <c r="Z1" s="55" t="inlineStr">
        <is>
          <t>2024</t>
        </is>
      </c>
      <c r="AA1" s="55" t="inlineStr">
        <is>
          <t>2025</t>
        </is>
      </c>
    </row>
    <row r="2">
      <c r="A2" t="inlineStr">
        <is>
          <t>GA. Black or African-American</t>
        </is>
      </c>
      <c r="B2" s="55">
        <v>25.1</v>
      </c>
      <c r="C2" s="55">
        <v>24</v>
      </c>
      <c r="D2" s="55">
        <v>23.4</v>
      </c>
      <c r="E2" s="55">
        <v>21.9</v>
      </c>
      <c r="F2" s="55">
        <v>22.4</v>
      </c>
      <c r="G2" s="55">
        <v>19.5</v>
      </c>
      <c r="H2" s="55">
        <v>20.9</v>
      </c>
      <c r="I2" s="55">
        <v>19.3</v>
      </c>
      <c r="J2" s="55">
        <v>14.4</v>
      </c>
      <c r="K2" s="55">
        <v>15.1</v>
      </c>
      <c r="L2" s="55">
        <v>12.9</v>
      </c>
      <c r="M2" s="55">
        <v>11.6</v>
      </c>
      <c r="N2" s="55">
        <v>10.2</v>
      </c>
      <c r="O2" s="55">
        <v>10</v>
      </c>
      <c r="P2" s="55">
        <v>9.8</v>
      </c>
      <c r="Q2" s="55">
        <v>9.3</v>
      </c>
      <c r="R2" s="55">
        <v>8.3</v>
      </c>
      <c r="S2" s="55">
        <v>8.1</v>
      </c>
      <c r="T2" s="55">
        <v>7.1</v>
      </c>
      <c r="U2" s="55">
        <v>6.4</v>
      </c>
      <c r="V2" s="55">
        <v>7.1</v>
      </c>
      <c r="W2" s="55">
        <v>6.5</v>
      </c>
      <c r="X2" s="55">
        <v>6.4</v>
      </c>
      <c r="Y2" s="55">
        <v>5.9</v>
      </c>
      <c r="Z2" s="55">
        <v>4.8</v>
      </c>
      <c r="AA2" s="55">
        <v>5.6</v>
      </c>
    </row>
    <row r="3">
      <c r="A3" t="inlineStr">
        <is>
          <t>GA. White</t>
        </is>
      </c>
      <c r="B3" s="55">
        <v>2.9</v>
      </c>
      <c r="C3" s="55">
        <v>2.7</v>
      </c>
      <c r="D3" s="55">
        <v>2.5</v>
      </c>
      <c r="E3" s="55">
        <v>2.4</v>
      </c>
      <c r="F3" s="55">
        <v>2.4</v>
      </c>
      <c r="G3" s="55">
        <v>2.5</v>
      </c>
      <c r="H3" s="55">
        <v>2.1</v>
      </c>
      <c r="I3" s="55">
        <v>2.4</v>
      </c>
      <c r="J3" s="55">
        <v>1.6</v>
      </c>
      <c r="K3" s="55">
        <v>1.7</v>
      </c>
      <c r="L3" s="55">
        <v>1.7</v>
      </c>
      <c r="M3" s="55">
        <v>1.4</v>
      </c>
      <c r="N3" s="55">
        <v>1.4</v>
      </c>
      <c r="O3" s="55">
        <v>1</v>
      </c>
      <c r="P3" s="55">
        <v>1.1</v>
      </c>
      <c r="Q3" s="55">
        <v>1.1</v>
      </c>
      <c r="R3" s="55">
        <v>1.1</v>
      </c>
      <c r="S3" s="55">
        <v>0.8</v>
      </c>
      <c r="T3" s="55">
        <v>1</v>
      </c>
      <c r="U3" s="55">
        <v>0.9</v>
      </c>
      <c r="V3" s="55">
        <v>1</v>
      </c>
      <c r="W3" s="55">
        <v>0.8</v>
      </c>
      <c r="X3" s="55">
        <v>1.1</v>
      </c>
      <c r="Y3" s="55">
        <v>1</v>
      </c>
      <c r="Z3" s="55">
        <v>0.8</v>
      </c>
      <c r="AA3" s="55">
        <v>1</v>
      </c>
    </row>
    <row r="4">
      <c r="A4" t="inlineStr">
        <is>
          <t>Georgia</t>
        </is>
      </c>
      <c r="B4" s="55">
        <v>8.8</v>
      </c>
      <c r="C4" s="55">
        <v>8.4</v>
      </c>
      <c r="D4" s="55">
        <v>8.2</v>
      </c>
      <c r="E4" s="55">
        <v>7.7</v>
      </c>
      <c r="F4" s="55">
        <v>7.9</v>
      </c>
      <c r="G4" s="55">
        <v>7.2</v>
      </c>
      <c r="H4" s="55">
        <v>7.4</v>
      </c>
      <c r="I4" s="55">
        <v>7.2</v>
      </c>
      <c r="J4" s="55">
        <v>5.2</v>
      </c>
      <c r="K4" s="55">
        <v>5.5</v>
      </c>
      <c r="L4" s="55">
        <v>5</v>
      </c>
      <c r="M4" s="55">
        <v>4.3</v>
      </c>
      <c r="N4" s="55">
        <v>4.1</v>
      </c>
      <c r="O4" s="55">
        <v>3.7</v>
      </c>
      <c r="P4" s="55">
        <v>3.7</v>
      </c>
      <c r="Q4" s="55">
        <v>3.5</v>
      </c>
      <c r="R4" s="55">
        <v>3.2</v>
      </c>
      <c r="S4" s="55">
        <v>3.1</v>
      </c>
      <c r="T4" s="55">
        <v>2.8</v>
      </c>
      <c r="U4" s="55">
        <v>2.5</v>
      </c>
      <c r="V4" s="55">
        <v>2.9</v>
      </c>
      <c r="W4" s="55">
        <v>2.5</v>
      </c>
      <c r="X4" s="55">
        <v>2.7</v>
      </c>
      <c r="Y4" s="55">
        <v>2.5</v>
      </c>
      <c r="Z4" s="55">
        <v>2</v>
      </c>
      <c r="AA4" s="55">
        <v>2.4</v>
      </c>
    </row>
    <row r="5">
      <c r="A5" t="inlineStr">
        <is>
          <t>U.S.</t>
        </is>
      </c>
      <c r="B5" s="55">
        <v>5.2</v>
      </c>
      <c r="C5" s="55">
        <v>5</v>
      </c>
      <c r="D5" s="55">
        <v>4.9</v>
      </c>
      <c r="E5" s="55">
        <v>4.7</v>
      </c>
      <c r="F5" s="55">
        <v>4.5</v>
      </c>
      <c r="G5" s="55">
        <v>4.2</v>
      </c>
      <c r="H5" s="55">
        <v>4</v>
      </c>
      <c r="I5" s="55">
        <v>3.7</v>
      </c>
      <c r="J5" s="55">
        <v>3.3</v>
      </c>
      <c r="K5" s="55">
        <v>3</v>
      </c>
      <c r="L5" s="55">
        <v>2.6</v>
      </c>
      <c r="M5" s="55">
        <v>2.4</v>
      </c>
      <c r="N5" s="55">
        <v>2.2</v>
      </c>
      <c r="O5" s="55">
        <v>2.1</v>
      </c>
      <c r="P5" s="55">
        <v>2</v>
      </c>
      <c r="Q5" s="55">
        <v>1.9</v>
      </c>
      <c r="R5" s="55">
        <v>1.8</v>
      </c>
      <c r="S5" s="55">
        <v>1.6</v>
      </c>
      <c r="T5" s="55">
        <v>1.5</v>
      </c>
      <c r="U5" s="55">
        <v>1.4</v>
      </c>
      <c r="V5" s="55">
        <v>1.4</v>
      </c>
      <c r="W5" s="55">
        <v>1.3</v>
      </c>
      <c r="X5" s="55">
        <v>1.3</v>
      </c>
      <c r="Y5" s="55">
        <v>1.3</v>
      </c>
      <c r="Z5" s="55">
        <v>1.2</v>
      </c>
      <c r="AA5" s="55" t="inlineStr">
        <is>
          <t/>
        </is>
      </c>
    </row>
    <row r="6">
      <c r="A6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</row>
    <row r="7">
      <c r="A7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</row>
    <row r="8">
      <c r="A8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>
      <c r="A9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</row>
    <row r="10">
      <c r="A10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</row>
    <row r="11">
      <c r="A11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</row>
    <row r="12">
      <c r="A12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</row>
    <row r="13">
      <c r="A13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</row>
    <row r="14">
      <c r="A1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</row>
    <row r="15">
      <c r="A1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</row>
    <row r="16">
      <c r="A16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</row>
    <row r="17">
      <c r="A17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</row>
    <row r="18">
      <c r="A18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</row>
    <row r="19">
      <c r="A19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</row>
    <row r="20">
      <c r="A20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</row>
    <row r="21">
      <c r="A21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</row>
    <row r="22">
      <c r="A22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>
      <c r="A23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</row>
    <row r="24">
      <c r="A2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</row>
    <row r="25">
      <c r="A2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</row>
    <row r="26">
      <c r="A26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</row>
    <row r="27">
      <c r="A27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</row>
    <row r="28">
      <c r="A28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</row>
    <row r="29">
      <c r="A29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</row>
    <row r="30">
      <c r="A30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</row>
    <row r="31">
      <c r="A31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</row>
    <row r="32">
      <c r="A32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</row>
    <row r="33">
      <c r="A3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</row>
    <row r="34">
      <c r="A3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</row>
    <row r="35">
      <c r="A3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</row>
    <row r="36">
      <c r="A36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>
      <c r="A37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>
      <c r="A38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>
      <c r="A39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>
      <c r="A40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>
      <c r="A41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>
      <c r="A42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</row>
    <row r="43">
      <c r="A43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</row>
    <row r="44">
      <c r="A4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</row>
    <row r="45">
      <c r="A4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</row>
    <row r="46">
      <c r="A46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</row>
    <row r="47">
      <c r="A47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</row>
    <row r="48">
      <c r="A4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</row>
    <row r="49">
      <c r="A49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</row>
    <row r="50">
      <c r="A50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</row>
    <row r="51">
      <c r="A51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</row>
    <row r="52">
      <c r="A52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</row>
    <row r="53">
      <c r="A53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</row>
    <row r="54">
      <c r="A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</row>
    <row r="55">
      <c r="A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</row>
    <row r="56">
      <c r="A56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</row>
    <row r="57">
      <c r="A57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</row>
    <row r="58">
      <c r="A5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</row>
    <row r="59">
      <c r="A59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</row>
    <row r="60">
      <c r="A60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</row>
    <row r="61">
      <c r="A61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</row>
    <row r="62">
      <c r="A62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</row>
    <row r="63">
      <c r="A63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</row>
    <row r="64">
      <c r="A64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</row>
    <row r="65">
      <c r="A6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</row>
    <row r="66">
      <c r="A66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</row>
    <row r="67">
      <c r="A67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</row>
    <row r="68">
      <c r="A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</row>
    <row r="69">
      <c r="A69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</row>
    <row r="70">
      <c r="A70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</row>
    <row r="71">
      <c r="A71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</row>
    <row r="72">
      <c r="A72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</row>
    <row r="73">
      <c r="A73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</row>
    <row r="74">
      <c r="A74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</row>
    <row r="75">
      <c r="A7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</row>
    <row r="76">
      <c r="A76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</row>
    <row r="77">
      <c r="A77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</row>
    <row r="78">
      <c r="A7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</row>
    <row r="79">
      <c r="A79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</row>
    <row r="80">
      <c r="A80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</row>
    <row r="81">
      <c r="A81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</row>
    <row r="82">
      <c r="A82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</row>
    <row r="83">
      <c r="A83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</row>
    <row r="84">
      <c r="A84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</row>
    <row r="85">
      <c r="A8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</row>
    <row r="86">
      <c r="A86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</row>
    <row r="87">
      <c r="A87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</row>
    <row r="88">
      <c r="A88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</row>
    <row r="89">
      <c r="A89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</row>
    <row r="90">
      <c r="A90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</row>
    <row r="91">
      <c r="A91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</row>
    <row r="92">
      <c r="A92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</row>
    <row r="93">
      <c r="A93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</row>
    <row r="94">
      <c r="A94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</row>
    <row r="95">
      <c r="A9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</row>
    <row r="96">
      <c r="A96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</row>
    <row r="97">
      <c r="A97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</row>
    <row r="98">
      <c r="A98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</row>
    <row r="99">
      <c r="A99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</row>
    <row r="100">
      <c r="A100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</row>
    <row r="101">
      <c r="A101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</row>
    <row r="102">
      <c r="A102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</row>
    <row r="103">
      <c r="A103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</row>
    <row r="104">
      <c r="A104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25"/>
  <sheetViews>
    <sheetView showGridLines="1" showRowColHeaders="1" tabSelected="0" workbookViewId="0" zoomScale="100"/>
  </sheetViews>
  <sheetFormatPr baseColWidth="8.43" defaultRowHeight="16" x14ac:dyDescent="0.2"/>
  <cols>
    <col min="1" max="13" bestFit="1" customWidth="1" hidden="false" width="11"/>
  </cols>
  <sheetData>
    <row r="1">
      <c r="A1" s="1" t="str">
        <f>=HYPERLINK("#'index'!B64", "back to index")</f>
      </c>
      <c r="B1" s="56" t="inlineStr">
        <is>
          <t>2011</t>
        </is>
      </c>
      <c r="C1" s="56" t="inlineStr">
        <is>
          <t>2012</t>
        </is>
      </c>
      <c r="D1" s="56" t="inlineStr">
        <is>
          <t>2013</t>
        </is>
      </c>
      <c r="E1" s="56" t="inlineStr">
        <is>
          <t>2014</t>
        </is>
      </c>
      <c r="F1" s="56" t="inlineStr">
        <is>
          <t>2015</t>
        </is>
      </c>
      <c r="G1" s="56" t="inlineStr">
        <is>
          <t>2016</t>
        </is>
      </c>
      <c r="H1" s="56" t="inlineStr">
        <is>
          <t>2017</t>
        </is>
      </c>
      <c r="I1" s="56" t="inlineStr">
        <is>
          <t>2018</t>
        </is>
      </c>
      <c r="J1" s="56" t="inlineStr">
        <is>
          <t>2019</t>
        </is>
      </c>
      <c r="K1" s="56" t="inlineStr">
        <is>
          <t>2020</t>
        </is>
      </c>
      <c r="L1" s="56" t="inlineStr">
        <is>
          <t>2021</t>
        </is>
      </c>
      <c r="M1" s="56" t="inlineStr">
        <is>
          <t>2022</t>
        </is>
      </c>
    </row>
    <row r="2">
      <c r="A2" t="inlineStr">
        <is>
          <t>Georgia</t>
        </is>
      </c>
      <c r="B2" s="56">
        <v>82.4</v>
      </c>
      <c r="C2" s="56">
        <v>80.3</v>
      </c>
      <c r="D2" s="56">
        <v>79.9</v>
      </c>
      <c r="E2" s="56">
        <v>76.6</v>
      </c>
      <c r="F2" s="56">
        <v>70.8</v>
      </c>
      <c r="G2" s="56">
        <v>79.9</v>
      </c>
      <c r="H2" s="56">
        <v>71.8</v>
      </c>
      <c r="I2" s="56">
        <v>70.3</v>
      </c>
      <c r="J2" s="56">
        <v>73.3</v>
      </c>
      <c r="K2" s="56">
        <v>72.8</v>
      </c>
      <c r="L2" s="56">
        <v>62</v>
      </c>
      <c r="M2" s="56">
        <v>70.8</v>
      </c>
    </row>
    <row r="3">
      <c r="A3" t="inlineStr">
        <is>
          <t>U.S.</t>
        </is>
      </c>
      <c r="B3" s="56">
        <v>74.4</v>
      </c>
      <c r="C3" s="56">
        <v>75.9</v>
      </c>
      <c r="D3" s="56">
        <v>74.8</v>
      </c>
      <c r="E3" s="56">
        <v>74.1</v>
      </c>
      <c r="F3" s="56">
        <v>74.9</v>
      </c>
      <c r="G3" s="56">
        <v>75.3</v>
      </c>
      <c r="H3" s="56">
        <v>74.9</v>
      </c>
      <c r="I3" s="56">
        <v>76.1</v>
      </c>
      <c r="J3" s="56">
        <v>76</v>
      </c>
      <c r="K3" s="56">
        <v>73.9</v>
      </c>
      <c r="L3" s="56">
        <v>72.2</v>
      </c>
      <c r="M3" s="56">
        <v>73.8</v>
      </c>
    </row>
    <row r="4">
      <c r="A4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>
      <c r="A5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>
      <c r="A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>
      <c r="A7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>
      <c r="A8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</row>
    <row r="9">
      <c r="A9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</row>
    <row r="10">
      <c r="A10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>
      <c r="A11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>
      <c r="A12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</row>
    <row r="13">
      <c r="A13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</row>
    <row r="14">
      <c r="A1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>
      <c r="A15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>
      <c r="A1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>
      <c r="A17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>
      <c r="A18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>
      <c r="A19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>
      <c r="A20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>
      <c r="A21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>
      <c r="A22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>
      <c r="A23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</row>
    <row r="24">
      <c r="A24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>
      <c r="A25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7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=HYPERLINK("#'index'!B66", "back to index")</f>
      </c>
      <c r="B1" s="57" t="inlineStr">
        <is>
          <t>2000</t>
        </is>
      </c>
      <c r="C1" s="57" t="inlineStr">
        <is>
          <t>2001</t>
        </is>
      </c>
      <c r="D1" s="57" t="inlineStr">
        <is>
          <t>2002</t>
        </is>
      </c>
      <c r="E1" s="57" t="inlineStr">
        <is>
          <t>2003</t>
        </is>
      </c>
      <c r="F1" s="57" t="inlineStr">
        <is>
          <t>2004</t>
        </is>
      </c>
      <c r="G1" s="57" t="inlineStr">
        <is>
          <t>2005</t>
        </is>
      </c>
      <c r="H1" s="57" t="inlineStr">
        <is>
          <t>2006</t>
        </is>
      </c>
      <c r="I1" s="57" t="inlineStr">
        <is>
          <t>2007</t>
        </is>
      </c>
      <c r="J1" s="57" t="inlineStr">
        <is>
          <t>2008</t>
        </is>
      </c>
      <c r="K1" s="57" t="inlineStr">
        <is>
          <t>2009</t>
        </is>
      </c>
      <c r="L1" s="57" t="inlineStr">
        <is>
          <t>2010</t>
        </is>
      </c>
      <c r="M1" s="57" t="inlineStr">
        <is>
          <t>2011</t>
        </is>
      </c>
      <c r="N1" s="57" t="inlineStr">
        <is>
          <t>2012</t>
        </is>
      </c>
      <c r="O1" s="57" t="inlineStr">
        <is>
          <t>2013</t>
        </is>
      </c>
      <c r="P1" s="57" t="inlineStr">
        <is>
          <t>2014</t>
        </is>
      </c>
      <c r="Q1" s="57" t="inlineStr">
        <is>
          <t>2015</t>
        </is>
      </c>
      <c r="R1" s="57" t="inlineStr">
        <is>
          <t>2016</t>
        </is>
      </c>
      <c r="S1" s="57" t="inlineStr">
        <is>
          <t>2017</t>
        </is>
      </c>
      <c r="T1" s="57" t="inlineStr">
        <is>
          <t>2018</t>
        </is>
      </c>
      <c r="U1" s="57" t="inlineStr">
        <is>
          <t>2019</t>
        </is>
      </c>
      <c r="V1" s="57" t="inlineStr">
        <is>
          <t>2020</t>
        </is>
      </c>
      <c r="W1" s="57" t="inlineStr">
        <is>
          <t>2021</t>
        </is>
      </c>
      <c r="X1" s="57" t="inlineStr">
        <is>
          <t>2022</t>
        </is>
      </c>
      <c r="Y1" s="57" t="inlineStr">
        <is>
          <t>2023</t>
        </is>
      </c>
      <c r="Z1" s="57" t="inlineStr">
        <is>
          <t>2024</t>
        </is>
      </c>
      <c r="AA1" s="57" t="inlineStr">
        <is>
          <t>2025</t>
        </is>
      </c>
    </row>
    <row r="2">
      <c r="A2" t="inlineStr">
        <is>
          <t>GA. Black or African-American</t>
        </is>
      </c>
      <c r="B2" s="57">
        <v>7.5</v>
      </c>
      <c r="C2" s="57">
        <v>6.6</v>
      </c>
      <c r="D2" s="57">
        <v>7</v>
      </c>
      <c r="E2" s="57">
        <v>6.8</v>
      </c>
      <c r="F2" s="57">
        <v>7.3</v>
      </c>
      <c r="G2" s="57">
        <v>8.1</v>
      </c>
      <c r="H2" s="57">
        <v>8.8</v>
      </c>
      <c r="I2" s="57">
        <v>7.2</v>
      </c>
      <c r="J2" s="57">
        <v>7.9</v>
      </c>
      <c r="K2" s="57">
        <v>8.7</v>
      </c>
      <c r="L2" s="57">
        <v>8.7</v>
      </c>
      <c r="M2" s="57">
        <v>8.8</v>
      </c>
      <c r="N2" s="57">
        <v>9.1</v>
      </c>
      <c r="O2" s="57">
        <v>9.4</v>
      </c>
      <c r="P2" s="57">
        <v>8.6</v>
      </c>
      <c r="Q2" s="57">
        <v>9.6</v>
      </c>
      <c r="R2" s="57">
        <v>8.1</v>
      </c>
      <c r="S2" s="57">
        <v>8.9</v>
      </c>
      <c r="T2" s="57">
        <v>9.5</v>
      </c>
      <c r="U2" s="57">
        <v>10.2</v>
      </c>
      <c r="V2" s="57">
        <v>10.2</v>
      </c>
      <c r="W2" s="57">
        <v>10.1</v>
      </c>
      <c r="X2" s="57">
        <v>9.5</v>
      </c>
      <c r="Y2" s="57">
        <v>7.3</v>
      </c>
      <c r="Z2" s="57">
        <v>7.2</v>
      </c>
      <c r="AA2" s="57">
        <v>7.3</v>
      </c>
    </row>
    <row r="3">
      <c r="A3" t="inlineStr">
        <is>
          <t>GA. White</t>
        </is>
      </c>
      <c r="B3" s="57">
        <v>5.4</v>
      </c>
      <c r="C3" s="57">
        <v>4.8</v>
      </c>
      <c r="D3" s="57">
        <v>4.7</v>
      </c>
      <c r="E3" s="57">
        <v>5</v>
      </c>
      <c r="F3" s="57">
        <v>5.1</v>
      </c>
      <c r="G3" s="57">
        <v>5.6</v>
      </c>
      <c r="H3" s="57">
        <v>6.1</v>
      </c>
      <c r="I3" s="57">
        <v>4.8</v>
      </c>
      <c r="J3" s="57">
        <v>5.5</v>
      </c>
      <c r="K3" s="57">
        <v>5.6</v>
      </c>
      <c r="L3" s="57">
        <v>5.9</v>
      </c>
      <c r="M3" s="57">
        <v>5.9</v>
      </c>
      <c r="N3" s="57">
        <v>6.2</v>
      </c>
      <c r="O3" s="57">
        <v>6.8</v>
      </c>
      <c r="P3" s="57">
        <v>5.7</v>
      </c>
      <c r="Q3" s="57">
        <v>5.6</v>
      </c>
      <c r="R3" s="57">
        <v>5.5</v>
      </c>
      <c r="S3" s="57">
        <v>6.4</v>
      </c>
      <c r="T3" s="57">
        <v>7</v>
      </c>
      <c r="U3" s="57">
        <v>7.2</v>
      </c>
      <c r="V3" s="57">
        <v>7.4</v>
      </c>
      <c r="W3" s="57">
        <v>7.6</v>
      </c>
      <c r="X3" s="57">
        <v>6.8</v>
      </c>
      <c r="Y3" s="57">
        <v>5.6</v>
      </c>
      <c r="Z3" s="57">
        <v>5.7</v>
      </c>
      <c r="AA3" s="57">
        <v>5.7</v>
      </c>
    </row>
    <row r="4">
      <c r="A4" t="inlineStr">
        <is>
          <t>Georgia</t>
        </is>
      </c>
      <c r="B4" s="57">
        <v>6.1</v>
      </c>
      <c r="C4" s="57">
        <v>5.5</v>
      </c>
      <c r="D4" s="57">
        <v>5.5</v>
      </c>
      <c r="E4" s="57">
        <v>5.6</v>
      </c>
      <c r="F4" s="57">
        <v>5.9</v>
      </c>
      <c r="G4" s="57">
        <v>6.4</v>
      </c>
      <c r="H4" s="57">
        <v>7</v>
      </c>
      <c r="I4" s="57">
        <v>5.9</v>
      </c>
      <c r="J4" s="57">
        <v>6.6</v>
      </c>
      <c r="K4" s="57">
        <v>7</v>
      </c>
      <c r="L4" s="57">
        <v>7.3</v>
      </c>
      <c r="M4" s="57">
        <v>7.1</v>
      </c>
      <c r="N4" s="57">
        <v>7.5</v>
      </c>
      <c r="O4" s="57">
        <v>8.2</v>
      </c>
      <c r="P4" s="57">
        <v>7.2</v>
      </c>
      <c r="Q4" s="57">
        <v>7.6</v>
      </c>
      <c r="R4" s="57">
        <v>6.9</v>
      </c>
      <c r="S4" s="57">
        <v>8</v>
      </c>
      <c r="T4" s="57">
        <v>8.6</v>
      </c>
      <c r="U4" s="57">
        <v>9.1</v>
      </c>
      <c r="V4" s="57">
        <v>9</v>
      </c>
      <c r="W4" s="57">
        <v>9.3</v>
      </c>
      <c r="X4" s="57">
        <v>8.7</v>
      </c>
      <c r="Y4" s="57">
        <v>7.3</v>
      </c>
      <c r="Z4" s="57">
        <v>7.7</v>
      </c>
      <c r="AA4" s="57">
        <v>7.4</v>
      </c>
    </row>
    <row r="5">
      <c r="A5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</row>
    <row r="6">
      <c r="A6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</row>
    <row r="7">
      <c r="A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</row>
    <row r="8">
      <c r="A8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</row>
    <row r="9">
      <c r="A9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</row>
    <row r="10">
      <c r="A10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</row>
    <row r="11">
      <c r="A11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</row>
    <row r="12">
      <c r="A12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</row>
    <row r="13">
      <c r="A13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</row>
    <row r="14">
      <c r="A14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</row>
    <row r="15">
      <c r="A15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</row>
    <row r="16">
      <c r="A16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  <row r="17">
      <c r="A1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</row>
    <row r="18">
      <c r="A18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</row>
    <row r="19">
      <c r="A1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</row>
    <row r="20">
      <c r="A20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</row>
    <row r="21">
      <c r="A21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>
      <c r="A22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</row>
    <row r="23">
      <c r="A23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</row>
    <row r="24">
      <c r="A24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</row>
    <row r="25">
      <c r="A25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</row>
    <row r="26">
      <c r="A2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</row>
    <row r="27">
      <c r="A2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>
      <c r="A28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>
      <c r="A29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>
      <c r="A30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>
      <c r="A31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>
      <c r="A32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>
      <c r="A33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>
      <c r="A34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>
      <c r="A35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>
      <c r="A3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>
      <c r="A3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>
      <c r="A38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>
      <c r="A39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>
      <c r="A40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>
      <c r="A41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>
      <c r="A42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>
      <c r="A43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  <row r="44">
      <c r="A44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</row>
    <row r="45">
      <c r="A45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</row>
    <row r="46">
      <c r="A46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</row>
    <row r="47">
      <c r="A4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</row>
    <row r="48">
      <c r="A48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</row>
    <row r="49">
      <c r="A49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</row>
    <row r="50">
      <c r="A50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</row>
    <row r="51">
      <c r="A51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</row>
    <row r="52">
      <c r="A52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</row>
    <row r="53">
      <c r="A53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</row>
    <row r="54">
      <c r="A54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</row>
    <row r="55">
      <c r="A55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</row>
    <row r="56">
      <c r="A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</row>
    <row r="57">
      <c r="A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</row>
    <row r="58">
      <c r="A58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</row>
    <row r="59">
      <c r="A59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</row>
    <row r="60">
      <c r="A60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</row>
    <row r="61">
      <c r="A61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</row>
    <row r="62">
      <c r="A62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</row>
    <row r="63">
      <c r="A63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</row>
    <row r="64">
      <c r="A64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</row>
    <row r="65">
      <c r="A65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</row>
    <row r="66">
      <c r="A66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</row>
    <row r="67">
      <c r="A6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</row>
    <row r="68">
      <c r="A6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</row>
    <row r="69">
      <c r="A69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</row>
    <row r="70">
      <c r="A70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</row>
    <row r="71">
      <c r="A71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</row>
    <row r="72">
      <c r="A72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</row>
    <row r="73">
      <c r="A73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</row>
    <row r="74">
      <c r="A74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</row>
    <row r="75">
      <c r="A75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</row>
    <row r="76">
      <c r="A7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</row>
    <row r="77">
      <c r="A7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</row>
    <row r="78">
      <c r="A78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</row>
    <row r="79">
      <c r="A79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A7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9.711"/>
    <col min="2" max="27" bestFit="1" customWidth="1" hidden="false" width="11"/>
  </cols>
  <sheetData>
    <row r="1">
      <c r="A1" s="1" t="str">
        <f>=HYPERLINK("#'index'!B67", "back to index")</f>
      </c>
      <c r="B1" s="58" t="inlineStr">
        <is>
          <t>2000</t>
        </is>
      </c>
      <c r="C1" s="58" t="inlineStr">
        <is>
          <t>2001</t>
        </is>
      </c>
      <c r="D1" s="58" t="inlineStr">
        <is>
          <t>2002</t>
        </is>
      </c>
      <c r="E1" s="58" t="inlineStr">
        <is>
          <t>2003</t>
        </is>
      </c>
      <c r="F1" s="58" t="inlineStr">
        <is>
          <t>2004</t>
        </is>
      </c>
      <c r="G1" s="58" t="inlineStr">
        <is>
          <t>2005</t>
        </is>
      </c>
      <c r="H1" s="58" t="inlineStr">
        <is>
          <t>2006</t>
        </is>
      </c>
      <c r="I1" s="58" t="inlineStr">
        <is>
          <t>2007</t>
        </is>
      </c>
      <c r="J1" s="58" t="inlineStr">
        <is>
          <t>2008</t>
        </is>
      </c>
      <c r="K1" s="58" t="inlineStr">
        <is>
          <t>2009</t>
        </is>
      </c>
      <c r="L1" s="58" t="inlineStr">
        <is>
          <t>2010</t>
        </is>
      </c>
      <c r="M1" s="58" t="inlineStr">
        <is>
          <t>2011</t>
        </is>
      </c>
      <c r="N1" s="58" t="inlineStr">
        <is>
          <t>2012</t>
        </is>
      </c>
      <c r="O1" s="58" t="inlineStr">
        <is>
          <t>2013</t>
        </is>
      </c>
      <c r="P1" s="58" t="inlineStr">
        <is>
          <t>2014</t>
        </is>
      </c>
      <c r="Q1" s="58" t="inlineStr">
        <is>
          <t>2015</t>
        </is>
      </c>
      <c r="R1" s="58" t="inlineStr">
        <is>
          <t>2016</t>
        </is>
      </c>
      <c r="S1" s="58" t="inlineStr">
        <is>
          <t>2017</t>
        </is>
      </c>
      <c r="T1" s="58" t="inlineStr">
        <is>
          <t>2018</t>
        </is>
      </c>
      <c r="U1" s="58" t="inlineStr">
        <is>
          <t>2019</t>
        </is>
      </c>
      <c r="V1" s="58" t="inlineStr">
        <is>
          <t>2020</t>
        </is>
      </c>
      <c r="W1" s="58" t="inlineStr">
        <is>
          <t>2021</t>
        </is>
      </c>
      <c r="X1" s="58" t="inlineStr">
        <is>
          <t>2022</t>
        </is>
      </c>
      <c r="Y1" s="58" t="inlineStr">
        <is>
          <t>2023</t>
        </is>
      </c>
      <c r="Z1" s="58" t="inlineStr">
        <is>
          <t>2024</t>
        </is>
      </c>
      <c r="AA1" s="58" t="inlineStr">
        <is>
          <t>2025</t>
        </is>
      </c>
    </row>
    <row r="2">
      <c r="A2" t="inlineStr">
        <is>
          <t>GA. Black or African-American</t>
        </is>
      </c>
      <c r="B2" s="58">
        <v>21.3</v>
      </c>
      <c r="C2" s="58">
        <v>21.4</v>
      </c>
      <c r="D2" s="58">
        <v>21.7</v>
      </c>
      <c r="E2" s="58">
        <v>21.7</v>
      </c>
      <c r="F2" s="58">
        <v>21.2</v>
      </c>
      <c r="G2" s="58">
        <v>21.3</v>
      </c>
      <c r="H2" s="58">
        <v>20.4</v>
      </c>
      <c r="I2" s="58">
        <v>20.3</v>
      </c>
      <c r="J2" s="58">
        <v>19.8</v>
      </c>
      <c r="K2" s="58">
        <v>20.5</v>
      </c>
      <c r="L2" s="58">
        <v>20.7</v>
      </c>
      <c r="M2" s="58">
        <v>20.5</v>
      </c>
      <c r="N2" s="58">
        <v>20</v>
      </c>
      <c r="O2" s="58">
        <v>20.1</v>
      </c>
      <c r="P2" s="58">
        <v>19.7</v>
      </c>
      <c r="Q2" s="58">
        <v>20</v>
      </c>
      <c r="R2" s="58">
        <v>20.8</v>
      </c>
      <c r="S2" s="58">
        <v>19.8</v>
      </c>
      <c r="T2" s="58">
        <v>19.4</v>
      </c>
      <c r="U2" s="58">
        <v>18.9</v>
      </c>
      <c r="V2" s="58">
        <v>17.9</v>
      </c>
      <c r="W2" s="58">
        <v>17.6</v>
      </c>
      <c r="X2" s="58">
        <v>18</v>
      </c>
      <c r="Y2" s="58">
        <v>18.4</v>
      </c>
      <c r="Z2" s="58">
        <v>19.1</v>
      </c>
      <c r="AA2" s="58">
        <v>20.5</v>
      </c>
    </row>
    <row r="3">
      <c r="A3" t="inlineStr">
        <is>
          <t>GA. White</t>
        </is>
      </c>
      <c r="B3" s="58">
        <v>19.1</v>
      </c>
      <c r="C3" s="58">
        <v>19.2</v>
      </c>
      <c r="D3" s="58">
        <v>19.5</v>
      </c>
      <c r="E3" s="58">
        <v>19.6</v>
      </c>
      <c r="F3" s="58">
        <v>19.1</v>
      </c>
      <c r="G3" s="58">
        <v>19.7</v>
      </c>
      <c r="H3" s="58">
        <v>19</v>
      </c>
      <c r="I3" s="58">
        <v>19.2</v>
      </c>
      <c r="J3" s="58">
        <v>18.8</v>
      </c>
      <c r="K3" s="58">
        <v>19.3</v>
      </c>
      <c r="L3" s="58">
        <v>19.3</v>
      </c>
      <c r="M3" s="58">
        <v>19.1</v>
      </c>
      <c r="N3" s="58">
        <v>19</v>
      </c>
      <c r="O3" s="58">
        <v>19.2</v>
      </c>
      <c r="P3" s="58">
        <v>18.8</v>
      </c>
      <c r="Q3" s="58">
        <v>19.3</v>
      </c>
      <c r="R3" s="58">
        <v>21.3</v>
      </c>
      <c r="S3" s="58">
        <v>21</v>
      </c>
      <c r="T3" s="58">
        <v>20.7</v>
      </c>
      <c r="U3" s="58">
        <v>20.4</v>
      </c>
      <c r="V3" s="58">
        <v>18.8</v>
      </c>
      <c r="W3" s="58">
        <v>18</v>
      </c>
      <c r="X3" s="58">
        <v>18.5</v>
      </c>
      <c r="Y3" s="58">
        <v>19.2</v>
      </c>
      <c r="Z3" s="58">
        <v>19.4</v>
      </c>
      <c r="AA3" s="58">
        <v>20.6</v>
      </c>
    </row>
    <row r="4">
      <c r="A4" t="inlineStr">
        <is>
          <t>Georgia</t>
        </is>
      </c>
      <c r="B4" s="58">
        <v>19.5</v>
      </c>
      <c r="C4" s="58">
        <v>19.6</v>
      </c>
      <c r="D4" s="58">
        <v>20</v>
      </c>
      <c r="E4" s="58">
        <v>20</v>
      </c>
      <c r="F4" s="58">
        <v>19.5</v>
      </c>
      <c r="G4" s="58">
        <v>20</v>
      </c>
      <c r="H4" s="58">
        <v>19.2</v>
      </c>
      <c r="I4" s="58">
        <v>18.7</v>
      </c>
      <c r="J4" s="58">
        <v>18.4</v>
      </c>
      <c r="K4" s="58">
        <v>18.9</v>
      </c>
      <c r="L4" s="58">
        <v>19.1</v>
      </c>
      <c r="M4" s="58">
        <v>18.9</v>
      </c>
      <c r="N4" s="58">
        <v>18.7</v>
      </c>
      <c r="O4" s="58">
        <v>18.9</v>
      </c>
      <c r="P4" s="58">
        <v>18.5</v>
      </c>
      <c r="Q4" s="58">
        <v>18.9</v>
      </c>
      <c r="R4" s="58">
        <v>20.4</v>
      </c>
      <c r="S4" s="58">
        <v>19.8</v>
      </c>
      <c r="T4" s="58">
        <v>19.5</v>
      </c>
      <c r="U4" s="58">
        <v>19.1</v>
      </c>
      <c r="V4" s="58">
        <v>17.8</v>
      </c>
      <c r="W4" s="58">
        <v>17.3</v>
      </c>
      <c r="X4" s="58">
        <v>17.7</v>
      </c>
      <c r="Y4" s="58">
        <v>18.2</v>
      </c>
      <c r="Z4" s="58">
        <v>18.6</v>
      </c>
      <c r="AA4" s="58">
        <v>19.8</v>
      </c>
    </row>
    <row r="5">
      <c r="A5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</row>
    <row r="6">
      <c r="A6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</row>
    <row r="7">
      <c r="A7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</row>
    <row r="8">
      <c r="A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</row>
    <row r="9">
      <c r="A9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</row>
    <row r="10">
      <c r="A10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</row>
    <row r="11">
      <c r="A11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</row>
    <row r="12">
      <c r="A12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</row>
    <row r="13">
      <c r="A13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</row>
    <row r="14">
      <c r="A14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</row>
    <row r="15">
      <c r="A15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</row>
    <row r="16">
      <c r="A16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</row>
    <row r="17">
      <c r="A17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</row>
    <row r="18">
      <c r="A1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</row>
    <row r="19">
      <c r="A19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</row>
    <row r="20">
      <c r="A20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</row>
    <row r="21">
      <c r="A21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</row>
    <row r="22">
      <c r="A22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</row>
    <row r="23">
      <c r="A23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</row>
    <row r="24">
      <c r="A24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</row>
    <row r="25">
      <c r="A25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</row>
    <row r="26">
      <c r="A26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</row>
    <row r="27">
      <c r="A2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</row>
    <row r="28">
      <c r="A2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</row>
    <row r="29">
      <c r="A29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</row>
    <row r="30">
      <c r="A30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</row>
    <row r="31">
      <c r="A31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>
      <c r="A32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</row>
    <row r="33">
      <c r="A3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</row>
    <row r="34">
      <c r="A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</row>
    <row r="35">
      <c r="A35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</row>
    <row r="36">
      <c r="A36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</row>
    <row r="37">
      <c r="A37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</row>
    <row r="38">
      <c r="A3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</row>
    <row r="39">
      <c r="A39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</row>
    <row r="40">
      <c r="A40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</row>
    <row r="41">
      <c r="A41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</row>
    <row r="42">
      <c r="A42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</row>
    <row r="43">
      <c r="A43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</row>
    <row r="44">
      <c r="A44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>
      <c r="A45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</row>
    <row r="46">
      <c r="A46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</row>
    <row r="47">
      <c r="A47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</row>
    <row r="48">
      <c r="A4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</row>
    <row r="49">
      <c r="A49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</row>
    <row r="50">
      <c r="A50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</row>
    <row r="51">
      <c r="A51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</row>
    <row r="52">
      <c r="A52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</row>
    <row r="53">
      <c r="A53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</row>
    <row r="54">
      <c r="A54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</row>
    <row r="55">
      <c r="A55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</row>
    <row r="56">
      <c r="A56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</row>
    <row r="57">
      <c r="A57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>
      <c r="A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</row>
    <row r="59">
      <c r="A59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</row>
    <row r="60">
      <c r="A60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</row>
    <row r="61">
      <c r="A61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</row>
    <row r="62">
      <c r="A62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</row>
    <row r="63">
      <c r="A63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</row>
    <row r="64">
      <c r="A64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</row>
    <row r="65">
      <c r="A65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</row>
    <row r="66">
      <c r="A66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</row>
    <row r="67">
      <c r="A6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</row>
    <row r="68">
      <c r="A6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</row>
    <row r="69">
      <c r="A6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</row>
    <row r="70">
      <c r="A70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>
      <c r="A71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</row>
    <row r="72">
      <c r="A72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</row>
    <row r="73">
      <c r="A73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</row>
    <row r="74">
      <c r="A74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</row>
    <row r="75">
      <c r="A75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</row>
    <row r="76">
      <c r="A76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</row>
    <row r="77">
      <c r="A7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</row>
    <row r="78">
      <c r="A7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</row>
    <row r="79">
      <c r="A79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73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true" width="9.141"/>
    <col min="2" max="2" bestFit="1" customWidth="1" hidden="false" width="120.711"/>
    <col min="3" max="3" bestFit="1" customWidth="1" hidden="true" width="9.141"/>
  </cols>
  <sheetData>
    <row r="1">
      <c r="A1" t="inlineStr">
        <is>
          <t>slide_number</t>
        </is>
      </c>
      <c r="B1" t="inlineStr">
        <is>
          <t>slide_title</t>
        </is>
      </c>
      <c r="C1" t="inlineStr">
        <is>
          <t>sheet_name</t>
        </is>
      </c>
    </row>
    <row hidden="1" r="2">
      <c r="A2">
        <v>1</v>
      </c>
      <c r="B2" t="inlineStr">
        <is>
          <t xml:space="preserve">  Leading Causes and Population Overview</t>
        </is>
      </c>
      <c r="C2" t="inlineStr">
        <is>
          <t/>
        </is>
      </c>
    </row>
    <row r="3">
      <c r="A3">
        <v>2</v>
      </c>
      <c r="B3" s="1" t="str">
        <f>=HYPERLINK("#'n_deaths_trend'!A1", "Number of Deaths, Georgia, 2000-2025")</f>
      </c>
      <c r="C3" t="inlineStr">
        <is>
          <t>n_deaths_trend</t>
        </is>
      </c>
    </row>
    <row r="4">
      <c r="A4">
        <v>3</v>
      </c>
      <c r="B4" s="1" t="str">
        <f>=HYPERLINK("#'n_top10_deaths_5yr'!A1", "Leading Causes* of Deaths, Georgia, 2021-2025")</f>
      </c>
      <c r="C4" t="inlineStr">
        <is>
          <t>n_top10_deaths_5yr</t>
        </is>
      </c>
    </row>
    <row r="5">
      <c r="A5">
        <v>4</v>
      </c>
      <c r="B5" s="1" t="str">
        <f>=HYPERLINK("#'n_top10_deaths_1yr'!A1", "Leading Causes* of Deaths, Georgia, 2025")</f>
      </c>
      <c r="C5" t="inlineStr">
        <is>
          <t>n_top10_deaths_1yr</t>
        </is>
      </c>
    </row>
    <row r="6">
      <c r="A6">
        <v>5</v>
      </c>
      <c r="B6" s="1" t="str">
        <f>=HYPERLINK("#'n_top10_ypll_5yr'!A1", "Leading Causes* of Premature Deaths (before age 75), Georgia, 2021-2025")</f>
      </c>
      <c r="C6" t="inlineStr">
        <is>
          <t>n_top10_ypll_5yr</t>
        </is>
      </c>
    </row>
    <row r="7">
      <c r="A7">
        <v>6</v>
      </c>
      <c r="B7" s="1" t="str">
        <f>=HYPERLINK("#'n_top10_ypll_1yr'!A1", "Leading Causes* of Premature Deaths (before age 75), Georgia, 2025")</f>
      </c>
      <c r="C7" t="inlineStr">
        <is>
          <t>n_top10_ypll_1yr</t>
        </is>
      </c>
    </row>
    <row r="8">
      <c r="A8">
        <v>7</v>
      </c>
      <c r="B8" s="1" t="str">
        <f>=HYPERLINK("#'r_ypll_trend'!A1", "Rate of Premature Deaths (Years of Potential Life Lost (YPLL)), Georgia, 2000-2025")</f>
      </c>
      <c r="C8" t="inlineStr">
        <is>
          <t>r_ypll_trend</t>
        </is>
      </c>
    </row>
    <row r="9">
      <c r="A9">
        <v>8</v>
      </c>
      <c r="B9" s="1" t="str">
        <f>=HYPERLINK("#'n_pop_trend'!A1", "Population by Non-Hispanic (NH) Race, and Hispanic or Latino Ethnicity*, Georgia, 2000-2025")</f>
      </c>
      <c r="C9" t="inlineStr">
        <is>
          <t>n_pop_trend</t>
        </is>
      </c>
    </row>
    <row r="10">
      <c r="A10">
        <v>9</v>
      </c>
      <c r="B10" s="1" t="str">
        <f>=HYPERLINK("#'p_poverty_trend'!A1", "Poverty Rates, Georgia and U.S., 2004-2024")</f>
      </c>
      <c r="C10" t="inlineStr">
        <is>
          <t>p_poverty_trend</t>
        </is>
      </c>
    </row>
    <row r="11">
      <c r="A11">
        <v>10</v>
      </c>
      <c r="B11" s="1" t="str">
        <f>=HYPERLINK("#'p_child_poverty_trend'!A1", "Poverty Rates of Children &lt;5 years old, Georgia and U.S., 2004-2024")</f>
      </c>
      <c r="C11" t="inlineStr">
        <is>
          <t>p_child_poverty_trend</t>
        </is>
      </c>
    </row>
    <row r="12">
      <c r="A12">
        <v>11</v>
      </c>
      <c r="B12" s="1" t="str">
        <f>=HYPERLINK("#'p_unemployment_trend'!A1", "Annual Average Unemployment Rates, Georgia and U.S., 2002-2025")</f>
      </c>
      <c r="C12" t="inlineStr">
        <is>
          <t>p_unemployment_trend</t>
        </is>
      </c>
    </row>
    <row hidden="1" r="13">
      <c r="A13">
        <v>12</v>
      </c>
      <c r="B13" t="inlineStr">
        <is>
          <t xml:space="preserve">  Maternal and Child Health</t>
        </is>
      </c>
      <c r="C13" t="inlineStr">
        <is>
          <t/>
        </is>
      </c>
    </row>
    <row r="14">
      <c r="A14">
        <v>13</v>
      </c>
      <c r="B14" s="1" t="str">
        <f>=HYPERLINK("#'r_imr_trend'!A1", "Infant Mortality Rate by Race, Georgia, and U.S., 2000-2025")</f>
      </c>
      <c r="C14" t="inlineStr">
        <is>
          <t>r_imr_trend</t>
        </is>
      </c>
    </row>
    <row r="15">
      <c r="A15">
        <v>14</v>
      </c>
      <c r="B15" s="1" t="str">
        <f>=HYPERLINK("#'r_ppor_trend'!A1", "Feto-Infant Mortality Rates: Perinatal Periods of Risk, Georgia, 2000-2024 Birth Cohorts")</f>
      </c>
      <c r="C15" t="inlineStr">
        <is>
          <t>r_ppor_trend</t>
        </is>
      </c>
    </row>
    <row r="16">
      <c r="A16">
        <v>15</v>
      </c>
      <c r="B16" s="1" t="str">
        <f>=HYPERLINK("#'p_premature_trend'!A1", "Percentage of Live Births born Premature (&lt;37 weeks), Georgia, and U.S. by Race, 2008-2025")</f>
      </c>
      <c r="C16" t="inlineStr">
        <is>
          <t>p_premature_trend</t>
        </is>
      </c>
    </row>
    <row r="17">
      <c r="A17">
        <v>16</v>
      </c>
      <c r="B17" s="1" t="str">
        <f>=HYPERLINK("#'p_lbw_trend'!A1", "Percentage of Live Births Weighing Less than 2,500 Grams (Low Birthweight), Georgia and U.S., by Race, 2000-2025")</f>
      </c>
      <c r="C17" t="inlineStr">
        <is>
          <t>p_lbw_trend</t>
        </is>
      </c>
    </row>
    <row r="18">
      <c r="A18">
        <v>17</v>
      </c>
      <c r="B18" s="1" t="str">
        <f>=HYPERLINK("#'p_repeat_preg_trend'!A1", "Percent Repeat Pregnancies, 10-17 Years of Age, Total and by Race, Georgia, 2000-2024")</f>
      </c>
      <c r="C18" t="inlineStr">
        <is>
          <t>p_repeat_preg_trend</t>
        </is>
      </c>
    </row>
    <row r="19">
      <c r="A19">
        <v>18</v>
      </c>
      <c r="B19" s="1" t="str">
        <f>=HYPERLINK("#'p_breastfed_trend'!A1", "Percent of Infants Being Breastfed at the Time of Discharge, Total and by Race, Georgia, 2013-2025")</f>
      </c>
      <c r="C19" t="inlineStr">
        <is>
          <t>p_breastfed_trend</t>
        </is>
      </c>
    </row>
    <row r="20">
      <c r="A20">
        <v>19</v>
      </c>
      <c r="B20" s="1" t="str">
        <f>=HYPERLINK("#'p_birth_interval_trend'!A1", "Of Repeat Births, Percent with Less Than Two-Year Birth Interval, Total and by Race, Georgia, 2000-2025")</f>
      </c>
      <c r="C20" t="inlineStr">
        <is>
          <t>p_birth_interval_trend</t>
        </is>
      </c>
    </row>
    <row hidden="1" r="21">
      <c r="A21">
        <v>20</v>
      </c>
      <c r="B21" t="inlineStr">
        <is>
          <t xml:space="preserve">  Obesity and Related Conditions</t>
        </is>
      </c>
      <c r="C21" t="inlineStr">
        <is>
          <t/>
        </is>
      </c>
    </row>
    <row r="22">
      <c r="A22">
        <v>21</v>
      </c>
      <c r="B22" s="1" t="str">
        <f>=HYPERLINK("#'p_obese_brfss_trend'!A1", "Percentage of Adults 18 Years of Age and Older, who are Obese (BMI ≥ 30), Georgia and U.S., 2000-2024")</f>
      </c>
      <c r="C22" t="inlineStr">
        <is>
          <t>p_obese_brfss_trend</t>
        </is>
      </c>
    </row>
    <row r="23">
      <c r="A23">
        <v>22</v>
      </c>
      <c r="B23" s="1" t="str">
        <f>=HYPERLINK("#'r_obesity_hosp_trend'!A1", "Age-specific Rate of Obesity/Overweight-related Hospitalizations, 5-19 Years of Age, Georgia, by Race, 2000-2025")</f>
      </c>
      <c r="C23" t="inlineStr">
        <is>
          <t>r_obesity_hosp_trend</t>
        </is>
      </c>
    </row>
    <row r="24">
      <c r="A24">
        <v>23</v>
      </c>
      <c r="B24" s="1" t="str">
        <f>=HYPERLINK("#'p_diabetes_brfss_trend'!A1", "Percentage of Adults 18 Years of Age and Older who have Diabetes, Georgia and U.S., 2000-2024")</f>
      </c>
      <c r="C24" t="inlineStr">
        <is>
          <t>p_diabetes_brfss_trend</t>
        </is>
      </c>
    </row>
    <row r="25">
      <c r="A25">
        <v>24</v>
      </c>
      <c r="B25" s="1" t="str">
        <f>=HYPERLINK("#'r_diabetes_deaths_trend'!A1", "Age-Adjusted Diabetes Mortality Rates, Georgia and U.S., by Race, 2000-2025")</f>
      </c>
      <c r="C25" t="inlineStr">
        <is>
          <t>r_diabetes_deaths_trend</t>
        </is>
      </c>
    </row>
    <row r="26">
      <c r="A26">
        <v>25</v>
      </c>
      <c r="B26" s="1" t="str">
        <f>=HYPERLINK("#'r_alzheimer_deaths_trend'!A1", "Age-Adjusted Alzheimer’s Mortality Rates, Georgia and U.S., by Race, 2000-2025")</f>
      </c>
      <c r="C26" t="inlineStr">
        <is>
          <t>r_alzheimer_deaths_trend</t>
        </is>
      </c>
    </row>
    <row hidden="1" r="27">
      <c r="A27">
        <v>26</v>
      </c>
      <c r="B27" t="inlineStr">
        <is>
          <t xml:space="preserve">  Cardiovascular Disease</t>
        </is>
      </c>
      <c r="C27" t="inlineStr">
        <is>
          <t/>
        </is>
      </c>
    </row>
    <row r="28">
      <c r="A28">
        <v>27</v>
      </c>
      <c r="B28" s="1" t="str">
        <f>=HYPERLINK("#'r_stroke_deaths_trend'!A1", "Age-Adjusted Stroke Mortality Rates, Georgia and U.S., by Race, 2000-2025")</f>
      </c>
      <c r="C28" t="inlineStr">
        <is>
          <t>r_stroke_deaths_trend</t>
        </is>
      </c>
    </row>
    <row r="29">
      <c r="A29">
        <v>28</v>
      </c>
      <c r="B29" s="1" t="str">
        <f>=HYPERLINK("#'r_cardio_deaths_trend'!A1", "Age-Adjusted Cardiovascular Mortality Rates, Georgia and U.S, by Race, 2000-2025")</f>
      </c>
      <c r="C29" t="inlineStr">
        <is>
          <t>r_cardio_deaths_trend</t>
        </is>
      </c>
    </row>
    <row hidden="1" r="30">
      <c r="A30">
        <v>29</v>
      </c>
      <c r="B30" t="inlineStr">
        <is>
          <t xml:space="preserve">  Cancers</t>
        </is>
      </c>
      <c r="C30" t="inlineStr">
        <is>
          <t/>
        </is>
      </c>
    </row>
    <row r="31">
      <c r="A31">
        <v>30</v>
      </c>
      <c r="B31" s="1" t="str">
        <f>=HYPERLINK("#'r_cancer_deaths_trend'!A1", "Age-Adjusted Cancer Mortality Rates, Georgia, 2000-2025")</f>
      </c>
      <c r="C31" t="inlineStr">
        <is>
          <t>r_cancer_deaths_trend</t>
        </is>
      </c>
    </row>
    <row r="32">
      <c r="A32">
        <v>31</v>
      </c>
      <c r="B32" s="1" t="str">
        <f>=HYPERLINK("#'r_lung_cancer_deaths_trend'!A1", "Age-Adjusted Lung Cancer Mortality Rates, Georgia and U.S., by Race, 2000-2025")</f>
      </c>
      <c r="C32" t="inlineStr">
        <is>
          <t>r_lung_cancer_deaths_trend</t>
        </is>
      </c>
    </row>
    <row r="33">
      <c r="A33">
        <v>32</v>
      </c>
      <c r="B33" s="1" t="str">
        <f>=HYPERLINK("#'p_smoke_trend'!A1", "Percentage of Adults, 18 Years of Age and Older Who Smoke, Georgia and U.S., 1998-2024")</f>
      </c>
      <c r="C33" t="inlineStr">
        <is>
          <t>p_smoke_trend</t>
        </is>
      </c>
    </row>
    <row r="34">
      <c r="A34">
        <v>33</v>
      </c>
      <c r="B34" s="1" t="str">
        <f>=HYPERLINK("#'r_prostate_cancer_deaths_trend'!A1", "Age-Adjusted Prostate Cancer Mortality Rates, Georgia and U.S., Males by Race, 2000-2025")</f>
      </c>
      <c r="C34" t="inlineStr">
        <is>
          <t>r_prostate_cancer_deaths_trend</t>
        </is>
      </c>
    </row>
    <row r="35">
      <c r="A35">
        <v>34</v>
      </c>
      <c r="B35" s="1" t="str">
        <f>=HYPERLINK("#'r_breast_cancer_deaths_trend'!A1", "Age-Adjusted Breast Cancer Mortality Rates, Georgia and U.S. Women by Race, 2000-2025")</f>
      </c>
      <c r="C35" t="inlineStr">
        <is>
          <t>r_breast_cancer_deaths_trend</t>
        </is>
      </c>
    </row>
    <row r="36">
      <c r="A36">
        <v>35</v>
      </c>
      <c r="B36" s="1" t="str">
        <f>=HYPERLINK("#'p_mammogram_trend'!A1", "Percentage of Women 40 Years of Age and Older, Who Have Received a Mammogram Within the Last Two Years, Georgia and U.S., 2000-2024")</f>
      </c>
      <c r="C36" t="inlineStr">
        <is>
          <t>p_mammogram_trend</t>
        </is>
      </c>
    </row>
    <row r="37">
      <c r="A37">
        <v>36</v>
      </c>
      <c r="B37" s="1" t="str">
        <f>=HYPERLINK("#'r_colon_cancer_deaths_trend'!A1", "Age-Adjusted Colon Cancer Mortality Rates, Georgia and U.S., by Race, 2000-2025")</f>
      </c>
      <c r="C37" t="inlineStr">
        <is>
          <t>r_colon_cancer_deaths_trend</t>
        </is>
      </c>
    </row>
    <row r="38">
      <c r="A38">
        <v>37</v>
      </c>
      <c r="B38" s="1" t="str">
        <f>=HYPERLINK("#'r_cervical_cancer_deaths_trend'!A1", "Age-Adjusted Cervical Cancer Mortality Rates, Georgia and U.S. Women, by Race, 2000-2025")</f>
      </c>
      <c r="C38" t="inlineStr">
        <is>
          <t>r_cervical_cancer_deaths_trend</t>
        </is>
      </c>
    </row>
    <row r="39">
      <c r="A39">
        <v>38</v>
      </c>
      <c r="B39" s="1" t="str">
        <f>=HYPERLINK("#'p_pap_test_trend'!A1", "Percentage of Women 18 Years of Age and Older, who had a Pap Test within the Last 3 Years, Georgia and U.S., 2000-2020")</f>
      </c>
      <c r="C39" t="inlineStr">
        <is>
          <t>p_pap_test_trend</t>
        </is>
      </c>
    </row>
    <row hidden="1" r="40">
      <c r="A40">
        <v>39</v>
      </c>
      <c r="B40" t="inlineStr">
        <is>
          <t xml:space="preserve">  Infectious Diseases</t>
        </is>
      </c>
      <c r="C40" t="inlineStr">
        <is>
          <t/>
        </is>
      </c>
    </row>
    <row r="41">
      <c r="A41">
        <v>40</v>
      </c>
      <c r="B41" s="1" t="str">
        <f>=HYPERLINK("#'r_pneumonia_deaths_trend'!A1", "Age-Adjusted Pneumonia Mortality Rates, Georgia and U.S., by Race, 2000-2025")</f>
      </c>
      <c r="C41" t="inlineStr">
        <is>
          <t>r_pneumonia_deaths_trend</t>
        </is>
      </c>
    </row>
    <row r="42">
      <c r="A42">
        <v>41</v>
      </c>
      <c r="B42" s="1" t="str">
        <f>=HYPERLINK("#'p_pneumo_vac_trend'!A1", "Percentage of Adults 65 Years of Age and Older, Ever Vaccinated for Pneumococcal Disease, Georgia and U.S., 2000-2024")</f>
      </c>
      <c r="C42" t="inlineStr">
        <is>
          <t>p_pneumo_vac_trend</t>
        </is>
      </c>
    </row>
    <row r="43">
      <c r="A43">
        <v>42</v>
      </c>
      <c r="B43" s="1" t="str">
        <f>=HYPERLINK("#'r_influenza_hosp_trend'!A1", "Age-Specific Influenza Hospital Discharge Rate, Adults 65+ Years of Age, Georgia, by Race, 2003-2025")</f>
      </c>
      <c r="C43" t="inlineStr">
        <is>
          <t>r_influenza_hosp_trend</t>
        </is>
      </c>
    </row>
    <row r="44">
      <c r="A44">
        <v>43</v>
      </c>
      <c r="B44" s="1" t="str">
        <f>=HYPERLINK("#'r_influenza_deaths_trend'!A1", "Age-Specific Influenza Mortality Rate, Adults 65+ Years of Age, U.S. and Georgia, 2000-2025")</f>
      </c>
      <c r="C44" t="inlineStr">
        <is>
          <t>r_influenza_deaths_trend</t>
        </is>
      </c>
    </row>
    <row r="45">
      <c r="A45">
        <v>44</v>
      </c>
      <c r="B45" s="1" t="str">
        <f>=HYPERLINK("#'p_influenza_vac_trend'!A1", "Percentage of Adults 65+ Years of Age, Who Have Received a Flu Vaccination within the Past 12 Months,  Georgia and U.S., 2001-2024")</f>
      </c>
      <c r="C45" t="inlineStr">
        <is>
          <t>p_influenza_vac_trend</t>
        </is>
      </c>
    </row>
    <row hidden="1" r="46">
      <c r="A46">
        <v>45</v>
      </c>
      <c r="B46" t="inlineStr">
        <is>
          <t xml:space="preserve">  Asthma</t>
        </is>
      </c>
      <c r="C46" t="inlineStr">
        <is>
          <t/>
        </is>
      </c>
    </row>
    <row r="47">
      <c r="A47">
        <v>46</v>
      </c>
      <c r="B47" s="1" t="str">
        <f>=HYPERLINK("#'r_asthma_deaths_trend'!A1", "Age-Adjusted Asthma Mortality Rates, Georgia and U.S., by Race, 2000-2025")</f>
      </c>
      <c r="C47" t="inlineStr">
        <is>
          <t>r_asthma_deaths_trend</t>
        </is>
      </c>
    </row>
    <row r="48">
      <c r="A48">
        <v>47</v>
      </c>
      <c r="B48" s="1" t="str">
        <f>=HYPERLINK("#'r_asthma_er_trend'!A1", "Age-Adjusted Asthma Emergency Room Visit Rates, Georgia, by Race, 2004-2025")</f>
      </c>
      <c r="C48" t="inlineStr">
        <is>
          <t>r_asthma_er_trend</t>
        </is>
      </c>
    </row>
    <row r="49">
      <c r="A49">
        <v>48</v>
      </c>
      <c r="B49" s="1" t="str">
        <f>=HYPERLINK("#'n_asthma_age_er_trend'!A1", "Number of Asthma Emergency Room Visits, Georgia, by Age Group, 2004-2025")</f>
      </c>
      <c r="C49" t="inlineStr">
        <is>
          <t>n_asthma_age_er_trend</t>
        </is>
      </c>
    </row>
    <row hidden="1" r="50">
      <c r="A50">
        <v>49</v>
      </c>
      <c r="B50" t="inlineStr">
        <is>
          <t xml:space="preserve">  External Causes</t>
        </is>
      </c>
      <c r="C50" t="inlineStr">
        <is>
          <t/>
        </is>
      </c>
    </row>
    <row r="51">
      <c r="A51">
        <v>50</v>
      </c>
      <c r="B51" s="1" t="str">
        <f>=HYPERLINK("#'n_drugOD_deaths_trend'!A1", "Deaths From Drug Overdoses, Georgia, 2000-2025")</f>
      </c>
      <c r="C51" t="inlineStr">
        <is>
          <t>n_drugOD_deaths_trend</t>
        </is>
      </c>
    </row>
    <row r="52">
      <c r="A52">
        <v>51</v>
      </c>
      <c r="B52" s="1" t="str">
        <f>=HYPERLINK("#'r_drugOD_deaths_trend'!A1", "Age-Adjusted Drug Overdose Mortality Rates, Total and by Race, Georgia, 2000-2025")</f>
      </c>
      <c r="C52" t="inlineStr">
        <is>
          <t>r_drugOD_deaths_trend</t>
        </is>
      </c>
    </row>
    <row r="53">
      <c r="A53">
        <v>52</v>
      </c>
      <c r="B53" s="1" t="str">
        <f>=HYPERLINK("#'n_drugOD_suicide_deaths_trend'!A1", "Deaths from Drug Overdoses*, Suicides and Motor Vehicle Crashes, Georgia, 2000-2025")</f>
      </c>
      <c r="C53" t="inlineStr">
        <is>
          <t>n_drugOD_suicide_deaths_trend</t>
        </is>
      </c>
    </row>
    <row r="54">
      <c r="A54">
        <v>53</v>
      </c>
      <c r="B54" s="1" t="str">
        <f>=HYPERLINK("#'r_suicide_deaths_trend'!A1", "Age-Adjusted Suicide Mortality Rates, Georgia and U.S., by Race, 2000-2025")</f>
      </c>
      <c r="C54" t="inlineStr">
        <is>
          <t>r_suicide_deaths_trend</t>
        </is>
      </c>
    </row>
    <row r="55">
      <c r="A55">
        <v>54</v>
      </c>
      <c r="B55" s="1" t="str">
        <f>=HYPERLINK("#'r_mvc_deaths_trend'!A1", "Age-Adjusted Motor Vehicle Crash Mortality Rates, Georgia and U.S., by Race, 2000-2025")</f>
      </c>
      <c r="C55" t="inlineStr">
        <is>
          <t>r_mvc_deaths_trend</t>
        </is>
      </c>
    </row>
    <row r="56">
      <c r="A56">
        <v>55</v>
      </c>
      <c r="B56" s="1" t="str">
        <f>=HYPERLINK("#'r_homicide_deaths_trend'!A1", "Age-Adjusted Homicide Mortality Rates, Georgia and U.S., by Race, 2000-2025")</f>
      </c>
      <c r="C56" t="inlineStr">
        <is>
          <t>r_homicide_deaths_trend</t>
        </is>
      </c>
    </row>
    <row hidden="1" r="57">
      <c r="A57">
        <v>56</v>
      </c>
      <c r="B57" t="inlineStr">
        <is>
          <t xml:space="preserve">  Sexually Transmitted Infections</t>
        </is>
      </c>
      <c r="C57" t="inlineStr">
        <is>
          <t/>
        </is>
      </c>
    </row>
    <row r="58">
      <c r="A58">
        <v>57</v>
      </c>
      <c r="B58" s="1" t="str">
        <f>=HYPERLINK("#'r_congenital_syph_trend'!A1", "Rate of Newly Diagnosed Cases of Congenital Syphilis, Georgia and U.S., 2000-2023")</f>
      </c>
      <c r="C58" t="inlineStr">
        <is>
          <t>r_congenital_syph_trend</t>
        </is>
      </c>
    </row>
    <row r="59">
      <c r="A59">
        <v>58</v>
      </c>
      <c r="B59" s="1" t="str">
        <f>=HYPERLINK("#'r_syph_trend'!A1", "Crude Rate of Primary and Secondary Syphilis Cases, Georgia and U.S., 2000-2023")</f>
      </c>
      <c r="C59" t="inlineStr">
        <is>
          <t>r_syph_trend</t>
        </is>
      </c>
    </row>
    <row r="60">
      <c r="A60">
        <v>59</v>
      </c>
      <c r="B60" s="1" t="str">
        <f>=HYPERLINK("#'r_gonorrhea_trend'!A1", "Crude Rate of Newly Diagnosed Cases of Gonorrhea Georgia and U.S., 2000-2023")</f>
      </c>
      <c r="C60" t="inlineStr">
        <is>
          <t>r_gonorrhea_trend</t>
        </is>
      </c>
    </row>
    <row r="61">
      <c r="A61">
        <v>60</v>
      </c>
      <c r="B61" s="1" t="str">
        <f>=HYPERLINK("#'r_chlamydia_trend'!A1", "Crude Rate of Chlamydia Cases in Georgia and U.S., 2000-2023")</f>
      </c>
      <c r="C61" t="inlineStr">
        <is>
          <t>r_chlamydia_trend</t>
        </is>
      </c>
    </row>
    <row r="62">
      <c r="A62">
        <v>61</v>
      </c>
      <c r="B62" s="1" t="str">
        <f>=HYPERLINK("#'r_hiv_trend'!A1", "Age-Adjusted Mortality Rate HIV/AIDS, Georgia and U.S., by Race, 2000-2025")</f>
      </c>
      <c r="C62" t="inlineStr">
        <is>
          <t>r_hiv_trend</t>
        </is>
      </c>
    </row>
    <row hidden="1" r="63">
      <c r="A63">
        <v>62</v>
      </c>
      <c r="B63" t="inlineStr">
        <is>
          <t xml:space="preserve">  Immunization</t>
        </is>
      </c>
      <c r="C63" t="inlineStr">
        <is>
          <t/>
        </is>
      </c>
    </row>
    <row r="64">
      <c r="A64">
        <v>63</v>
      </c>
      <c r="B64" s="1" t="str">
        <f>=HYPERLINK("#'p_7dose_vac_trend'!A1", "Immunization Coverage Combined 7 Vaccine Series (4:3:1:3:3:1:4), Among Children 35 Months of Age, Georgia and U.S., 2011 - 2022")</f>
      </c>
      <c r="C64" t="inlineStr">
        <is>
          <t>p_7dose_vac_trend</t>
        </is>
      </c>
    </row>
    <row hidden="1" r="65">
      <c r="A65">
        <v>64</v>
      </c>
      <c r="B65" t="inlineStr">
        <is>
          <t xml:space="preserve">  Health Services Access</t>
        </is>
      </c>
      <c r="C65" t="inlineStr">
        <is>
          <t/>
        </is>
      </c>
    </row>
    <row r="66">
      <c r="A66">
        <v>65</v>
      </c>
      <c r="B66" s="1" t="str">
        <f>=HYPERLINK("#'p_selfpay_hosp_trend'!A1", "Percent of Hospital Discharges that were Self-Pay, Total and by Race, Georgia, 2001-2025")</f>
      </c>
      <c r="C66" t="inlineStr">
        <is>
          <t>p_selfpay_hosp_trend</t>
        </is>
      </c>
    </row>
    <row r="67">
      <c r="A67">
        <v>66</v>
      </c>
      <c r="B67" s="1" t="str">
        <f>=HYPERLINK("#'p_acsc_trend'!A1", "Percent of Hospitalizations that were Avoidable*, Total and by Race, Georgia, 2001-2025")</f>
      </c>
      <c r="C67" t="inlineStr">
        <is>
          <t>p_acsc_trend</t>
        </is>
      </c>
    </row>
    <row r="69">
      <c r="B69" s="2" t="inlineStr">
        <is>
          <t>Copyright © 2003 - 2026, Version: 21.2 Updated: 09/09/2026</t>
        </is>
      </c>
    </row>
    <row r="70">
      <c r="B70" s="3" t="str">
        <f>=HYPERLINK("https://dph.georgia.gov/", "Georgia Department of Public Health")</f>
      </c>
    </row>
    <row r="71">
      <c r="B71" s="3" t="str">
        <f>=HYPERLINK("https://dph.georgia.gov/office-health-indicators-planning-ohip", "Office of Health Indicators for Planning (OHIP)")</f>
      </c>
    </row>
    <row r="72">
      <c r="B72" s="3" t="str">
        <f>=HYPERLINK("https://oasis.state.ga.us/", "Online Analytical Statistical Information System (OASIS)")</f>
      </c>
    </row>
    <row r="73">
      <c r="B73" s="3" t="str">
        <f>=HYPERLINK("mailto:ohip@dph.ga.gov", "Contact us")</f>
      </c>
    </row>
  </sheetData>
  <printOptions gridLines="1" gridLinesSet="1"/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famachado</dc:creator>
  <dcterms:created xsi:type="dcterms:W3CDTF">2026-09-15T18:30:00Z</dcterms:created>
  <cp:lastModifiedBy>famachado</cp:lastModifiedBy>
</cp:coreProperties>
</file>